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embeddings/oleObject1.bin" ContentType="application/vnd.openxmlformats-officedocument.oleObject"/>
  <Override PartName="/xl/drawings/drawing5.xml" ContentType="application/vnd.openxmlformats-officedocument.drawing+xml"/>
  <Override PartName="/xl/embeddings/oleObject2.bin" ContentType="application/vnd.openxmlformats-officedocument.oleObject"/>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embeddings/oleObject3.bin" ContentType="application/vnd.openxmlformats-officedocument.oleObject"/>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embeddings/oleObject4.bin" ContentType="application/vnd.openxmlformats-officedocument.oleObject"/>
  <Override PartName="/xl/embeddings/oleObject5.bin" ContentType="application/vnd.openxmlformats-officedocument.oleObject"/>
  <Override PartName="/xl/drawings/drawing13.xml" ContentType="application/vnd.openxmlformats-officedocument.drawing+xml"/>
  <Override PartName="/xl/embeddings/oleObject6.bin" ContentType="application/vnd.openxmlformats-officedocument.oleObject"/>
  <Override PartName="/xl/embeddings/oleObject7.bin" ContentType="application/vnd.openxmlformats-officedocument.oleObject"/>
  <Override PartName="/xl/drawings/drawing14.xml" ContentType="application/vnd.openxmlformats-officedocument.drawing+xml"/>
  <Override PartName="/xl/embeddings/oleObject8.bin" ContentType="application/vnd.openxmlformats-officedocument.oleObject"/>
  <Override PartName="/xl/embeddings/oleObject9.bin" ContentType="application/vnd.openxmlformats-officedocument.oleObject"/>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bookViews>
    <workbookView xWindow="11145" yWindow="2100" windowWidth="4155" windowHeight="5745" tabRatio="683" activeTab="1"/>
  </bookViews>
  <sheets>
    <sheet name="ΕΚΤΥΠΩΣΗ ΧΑΡΑΚΤΗΡΙΣΤΙΚΩΝ" sheetId="19" r:id="rId1"/>
    <sheet name="ΠΕΡΙΛΗΨΗ ΠΡΟΤΕΙΝΟΜΕΝΩΝ ΤΙΜΩΝ" sheetId="3" r:id="rId2"/>
    <sheet name="MITO s1" sheetId="193" r:id="rId3"/>
    <sheet name="MiTo 0.9 Twinair 85hp" sheetId="206" r:id="rId4"/>
    <sheet name="MiTo 1.4 Multiair 105hp" sheetId="195" r:id="rId5"/>
    <sheet name="MiTo 1.4 Multiair 135hp" sheetId="196" r:id="rId6"/>
    <sheet name="MiTo 1.3 JTDM-2 85hp" sheetId="202" r:id="rId7"/>
    <sheet name="MiTo 1.3 JTDM-2 95hp" sheetId="199" r:id="rId8"/>
    <sheet name="MITO s2" sheetId="208" r:id="rId9"/>
    <sheet name="MiTo 1.4 78hp" sheetId="194" r:id="rId10"/>
    <sheet name="MiTo 0.9 Twinair 105hp" sheetId="214" r:id="rId11"/>
    <sheet name="MiTo 1.4 TB 120hp GPL" sheetId="215" r:id="rId12"/>
    <sheet name="MiTo 1.4 Multiair 170hp" sheetId="198" r:id="rId13"/>
    <sheet name="MiTo 1.3 JTDM-2 85hp s2" sheetId="213" r:id="rId14"/>
    <sheet name="GIULIETTA" sheetId="187" r:id="rId15"/>
    <sheet name="Giulietta 1.4 TB 105hp" sheetId="203" r:id="rId16"/>
    <sheet name="Giulietta 1.4 TB 120hp" sheetId="170" r:id="rId17"/>
    <sheet name="Giulietta 1.4 Multiair 170hp" sheetId="204" r:id="rId18"/>
    <sheet name="Giulietta 1.4 Multiair 170h TCT" sheetId="191" r:id="rId19"/>
    <sheet name="Giulietta 1.75 TBi 235hp QV" sheetId="174" r:id="rId20"/>
    <sheet name="Giulietta 1.6 JTDM-2 105hp" sheetId="172" r:id="rId21"/>
    <sheet name="Giulietta 2.0 JTDM-2 170hp" sheetId="173" r:id="rId22"/>
    <sheet name="Giulietta 2.0 JTDM-2 170hp TCT" sheetId="192" r:id="rId23"/>
  </sheets>
  <externalReferences>
    <externalReference r:id="rId24"/>
    <externalReference r:id="rId25"/>
  </externalReferences>
  <definedNames>
    <definedName name="_1MBL" localSheetId="3">#REF!</definedName>
    <definedName name="_1MBL" localSheetId="6">#REF!</definedName>
    <definedName name="_2MBL" localSheetId="17">#REF!</definedName>
    <definedName name="_2MBL" localSheetId="15">#REF!</definedName>
    <definedName name="_2MBL" localSheetId="10">#REF!</definedName>
    <definedName name="_2MBL" localSheetId="3">#REF!</definedName>
    <definedName name="_2MBL" localSheetId="13">#REF!</definedName>
    <definedName name="_2MBL" localSheetId="11">#REF!</definedName>
    <definedName name="_2MBL">#REF!</definedName>
    <definedName name="_3Merc" localSheetId="3">[1]Base!#REF!</definedName>
    <definedName name="_3Merc" localSheetId="6">[1]Base!#REF!</definedName>
    <definedName name="_4Merc" localSheetId="17">[1]Base!#REF!</definedName>
    <definedName name="_4Merc" localSheetId="15">[1]Base!#REF!</definedName>
    <definedName name="_4Merc" localSheetId="10">[1]Base!#REF!</definedName>
    <definedName name="_4Merc" localSheetId="3">[1]Base!#REF!</definedName>
    <definedName name="_4Merc" localSheetId="13">[1]Base!#REF!</definedName>
    <definedName name="_4Merc" localSheetId="11">[1]Base!#REF!</definedName>
    <definedName name="_4Merc">[1]Base!#REF!</definedName>
    <definedName name="_5th" localSheetId="3">#REF!</definedName>
    <definedName name="_5th" localSheetId="6">#REF!</definedName>
    <definedName name="_6th" localSheetId="17">#REF!</definedName>
    <definedName name="_6th" localSheetId="15">#REF!</definedName>
    <definedName name="_6th" localSheetId="10">#REF!</definedName>
    <definedName name="_6th" localSheetId="3">#REF!</definedName>
    <definedName name="_6th" localSheetId="13">#REF!</definedName>
    <definedName name="_6th" localSheetId="11">#REF!</definedName>
    <definedName name="_6th">#REF!</definedName>
    <definedName name="_a" localSheetId="18" hidden="1">{"'OBT_6M_30_6'!$S$1:$AE$53"}</definedName>
    <definedName name="_a" localSheetId="20" hidden="1">{"'OBT_6M_30_6'!$S$1:$AE$53"}</definedName>
    <definedName name="_a" localSheetId="19" hidden="1">{"'OBT_6M_30_6'!$S$1:$AE$53"}</definedName>
    <definedName name="_a" localSheetId="21" hidden="1">{"'OBT_6M_30_6'!$S$1:$AE$53"}</definedName>
    <definedName name="_a" localSheetId="22" hidden="1">{"'OBT_6M_30_6'!$S$1:$AE$53"}</definedName>
    <definedName name="_a" localSheetId="10" hidden="1">{"'OBT_6M_30_6'!$S$1:$AE$53"}</definedName>
    <definedName name="_a" localSheetId="3" hidden="1">{"'OBT_6M_30_6'!$S$1:$AE$53"}</definedName>
    <definedName name="_a" localSheetId="6" hidden="1">{"'OBT_6M_30_6'!$S$1:$AE$53"}</definedName>
    <definedName name="_a" localSheetId="13" hidden="1">{"'OBT_6M_30_6'!$S$1:$AE$53"}</definedName>
    <definedName name="_a" localSheetId="7" hidden="1">{"'OBT_6M_30_6'!$S$1:$AE$53"}</definedName>
    <definedName name="_a" localSheetId="9" hidden="1">{"'OBT_6M_30_6'!$S$1:$AE$53"}</definedName>
    <definedName name="_a" localSheetId="4" hidden="1">{"'OBT_6M_30_6'!$S$1:$AE$53"}</definedName>
    <definedName name="_a" localSheetId="5" hidden="1">{"'OBT_6M_30_6'!$S$1:$AE$53"}</definedName>
    <definedName name="_a" localSheetId="12" hidden="1">{"'OBT_6M_30_6'!$S$1:$AE$53"}</definedName>
    <definedName name="_a" localSheetId="11" hidden="1">{"'OBT_6M_30_6'!$S$1:$AE$53"}</definedName>
    <definedName name="_a" hidden="1">{"'OBT_6M_30_6'!$S$1:$AE$53"}</definedName>
    <definedName name="_com" localSheetId="18" hidden="1">{"'OBT_6M_30_6'!$S$1:$AE$53"}</definedName>
    <definedName name="_com" localSheetId="20" hidden="1">{"'OBT_6M_30_6'!$S$1:$AE$53"}</definedName>
    <definedName name="_com" localSheetId="19" hidden="1">{"'OBT_6M_30_6'!$S$1:$AE$53"}</definedName>
    <definedName name="_com" localSheetId="21" hidden="1">{"'OBT_6M_30_6'!$S$1:$AE$53"}</definedName>
    <definedName name="_com" localSheetId="22" hidden="1">{"'OBT_6M_30_6'!$S$1:$AE$53"}</definedName>
    <definedName name="_com" localSheetId="10" hidden="1">{"'OBT_6M_30_6'!$S$1:$AE$53"}</definedName>
    <definedName name="_com" localSheetId="3" hidden="1">{"'OBT_6M_30_6'!$S$1:$AE$53"}</definedName>
    <definedName name="_com" localSheetId="6" hidden="1">{"'OBT_6M_30_6'!$S$1:$AE$53"}</definedName>
    <definedName name="_com" localSheetId="13" hidden="1">{"'OBT_6M_30_6'!$S$1:$AE$53"}</definedName>
    <definedName name="_com" localSheetId="7" hidden="1">{"'OBT_6M_30_6'!$S$1:$AE$53"}</definedName>
    <definedName name="_com" localSheetId="9" hidden="1">{"'OBT_6M_30_6'!$S$1:$AE$53"}</definedName>
    <definedName name="_com" localSheetId="4" hidden="1">{"'OBT_6M_30_6'!$S$1:$AE$53"}</definedName>
    <definedName name="_com" localSheetId="5" hidden="1">{"'OBT_6M_30_6'!$S$1:$AE$53"}</definedName>
    <definedName name="_com" localSheetId="12" hidden="1">{"'OBT_6M_30_6'!$S$1:$AE$53"}</definedName>
    <definedName name="_com" localSheetId="11" hidden="1">{"'OBT_6M_30_6'!$S$1:$AE$53"}</definedName>
    <definedName name="_com" hidden="1">{"'OBT_6M_30_6'!$S$1:$AE$53"}</definedName>
    <definedName name="_xlnm._FilterDatabase" localSheetId="10" hidden="1">'MiTo 0.9 Twinair 105hp'!$B$8:$E$8</definedName>
    <definedName name="_xlnm._FilterDatabase" localSheetId="3" hidden="1">'MiTo 0.9 Twinair 85hp'!$B$8:$D$8</definedName>
    <definedName name="_xlnm._FilterDatabase" localSheetId="6" hidden="1">'MiTo 1.3 JTDM-2 85hp'!$B$8:$E$8</definedName>
    <definedName name="_xlnm._FilterDatabase" localSheetId="13" hidden="1">'MiTo 1.3 JTDM-2 85hp s2'!$B$8:$F$8</definedName>
    <definedName name="_xlnm._FilterDatabase" localSheetId="7" hidden="1">'MiTo 1.3 JTDM-2 95hp'!$B$8:$D$8</definedName>
    <definedName name="_xlnm._FilterDatabase" localSheetId="9" hidden="1">'MiTo 1.4 78hp'!$B$8:$E$8</definedName>
    <definedName name="_xlnm._FilterDatabase" localSheetId="11" hidden="1">'MiTo 1.4 TB 120hp GPL'!$B$8:$D$8</definedName>
    <definedName name="_Key1" localSheetId="17" hidden="1">[2]chapisteria!#REF!</definedName>
    <definedName name="_Key1" localSheetId="15" hidden="1">[2]chapisteria!#REF!</definedName>
    <definedName name="_Key1" localSheetId="10" hidden="1">[2]chapisteria!#REF!</definedName>
    <definedName name="_Key1" localSheetId="3" hidden="1">[2]chapisteria!#REF!</definedName>
    <definedName name="_Key1" localSheetId="6" hidden="1">[2]chapisteria!#REF!</definedName>
    <definedName name="_Key1" localSheetId="13" hidden="1">[2]chapisteria!#REF!</definedName>
    <definedName name="_Key1" localSheetId="11" hidden="1">[2]chapisteria!#REF!</definedName>
    <definedName name="_Key1" hidden="1">[2]chapisteria!#REF!</definedName>
    <definedName name="_Order1" hidden="1">255</definedName>
    <definedName name="CIAO" localSheetId="18" hidden="1">{"'OBT_6M_30_6'!$S$1:$AE$53"}</definedName>
    <definedName name="CIAO" localSheetId="20" hidden="1">{"'OBT_6M_30_6'!$S$1:$AE$53"}</definedName>
    <definedName name="CIAO" localSheetId="19" hidden="1">{"'OBT_6M_30_6'!$S$1:$AE$53"}</definedName>
    <definedName name="CIAO" localSheetId="21" hidden="1">{"'OBT_6M_30_6'!$S$1:$AE$53"}</definedName>
    <definedName name="CIAO" localSheetId="22" hidden="1">{"'OBT_6M_30_6'!$S$1:$AE$53"}</definedName>
    <definedName name="CIAO" localSheetId="10" hidden="1">{"'OBT_6M_30_6'!$S$1:$AE$53"}</definedName>
    <definedName name="CIAO" localSheetId="3" hidden="1">{"'OBT_6M_30_6'!$S$1:$AE$53"}</definedName>
    <definedName name="CIAO" localSheetId="6" hidden="1">{"'OBT_6M_30_6'!$S$1:$AE$53"}</definedName>
    <definedName name="CIAO" localSheetId="13" hidden="1">{"'OBT_6M_30_6'!$S$1:$AE$53"}</definedName>
    <definedName name="CIAO" localSheetId="7" hidden="1">{"'OBT_6M_30_6'!$S$1:$AE$53"}</definedName>
    <definedName name="CIAO" localSheetId="9" hidden="1">{"'OBT_6M_30_6'!$S$1:$AE$53"}</definedName>
    <definedName name="CIAO" localSheetId="4" hidden="1">{"'OBT_6M_30_6'!$S$1:$AE$53"}</definedName>
    <definedName name="CIAO" localSheetId="5" hidden="1">{"'OBT_6M_30_6'!$S$1:$AE$53"}</definedName>
    <definedName name="CIAO" localSheetId="12" hidden="1">{"'OBT_6M_30_6'!$S$1:$AE$53"}</definedName>
    <definedName name="CIAO" localSheetId="11" hidden="1">{"'OBT_6M_30_6'!$S$1:$AE$53"}</definedName>
    <definedName name="CIAO" hidden="1">{"'OBT_6M_30_6'!$S$1:$AE$53"}</definedName>
    <definedName name="filna" localSheetId="18" hidden="1">{"'OBT_6M_30_6'!$S$1:$AE$53"}</definedName>
    <definedName name="filna" localSheetId="20" hidden="1">{"'OBT_6M_30_6'!$S$1:$AE$53"}</definedName>
    <definedName name="filna" localSheetId="19" hidden="1">{"'OBT_6M_30_6'!$S$1:$AE$53"}</definedName>
    <definedName name="filna" localSheetId="21" hidden="1">{"'OBT_6M_30_6'!$S$1:$AE$53"}</definedName>
    <definedName name="filna" localSheetId="22" hidden="1">{"'OBT_6M_30_6'!$S$1:$AE$53"}</definedName>
    <definedName name="filna" localSheetId="10" hidden="1">{"'OBT_6M_30_6'!$S$1:$AE$53"}</definedName>
    <definedName name="filna" localSheetId="3" hidden="1">{"'OBT_6M_30_6'!$S$1:$AE$53"}</definedName>
    <definedName name="filna" localSheetId="6" hidden="1">{"'OBT_6M_30_6'!$S$1:$AE$53"}</definedName>
    <definedName name="filna" localSheetId="13" hidden="1">{"'OBT_6M_30_6'!$S$1:$AE$53"}</definedName>
    <definedName name="filna" localSheetId="7" hidden="1">{"'OBT_6M_30_6'!$S$1:$AE$53"}</definedName>
    <definedName name="filna" localSheetId="9" hidden="1">{"'OBT_6M_30_6'!$S$1:$AE$53"}</definedName>
    <definedName name="filna" localSheetId="4" hidden="1">{"'OBT_6M_30_6'!$S$1:$AE$53"}</definedName>
    <definedName name="filna" localSheetId="5" hidden="1">{"'OBT_6M_30_6'!$S$1:$AE$53"}</definedName>
    <definedName name="filna" localSheetId="12" hidden="1">{"'OBT_6M_30_6'!$S$1:$AE$53"}</definedName>
    <definedName name="filna" localSheetId="11" hidden="1">{"'OBT_6M_30_6'!$S$1:$AE$53"}</definedName>
    <definedName name="filna" hidden="1">{"'OBT_6M_30_6'!$S$1:$AE$53"}</definedName>
    <definedName name="filna2" localSheetId="18" hidden="1">{"'OBT_6M_30_6'!$S$1:$AE$53"}</definedName>
    <definedName name="filna2" localSheetId="20" hidden="1">{"'OBT_6M_30_6'!$S$1:$AE$53"}</definedName>
    <definedName name="filna2" localSheetId="19" hidden="1">{"'OBT_6M_30_6'!$S$1:$AE$53"}</definedName>
    <definedName name="filna2" localSheetId="21" hidden="1">{"'OBT_6M_30_6'!$S$1:$AE$53"}</definedName>
    <definedName name="filna2" localSheetId="22" hidden="1">{"'OBT_6M_30_6'!$S$1:$AE$53"}</definedName>
    <definedName name="filna2" localSheetId="10" hidden="1">{"'OBT_6M_30_6'!$S$1:$AE$53"}</definedName>
    <definedName name="filna2" localSheetId="3" hidden="1">{"'OBT_6M_30_6'!$S$1:$AE$53"}</definedName>
    <definedName name="filna2" localSheetId="6" hidden="1">{"'OBT_6M_30_6'!$S$1:$AE$53"}</definedName>
    <definedName name="filna2" localSheetId="13" hidden="1">{"'OBT_6M_30_6'!$S$1:$AE$53"}</definedName>
    <definedName name="filna2" localSheetId="7" hidden="1">{"'OBT_6M_30_6'!$S$1:$AE$53"}</definedName>
    <definedName name="filna2" localSheetId="9" hidden="1">{"'OBT_6M_30_6'!$S$1:$AE$53"}</definedName>
    <definedName name="filna2" localSheetId="4" hidden="1">{"'OBT_6M_30_6'!$S$1:$AE$53"}</definedName>
    <definedName name="filna2" localSheetId="5" hidden="1">{"'OBT_6M_30_6'!$S$1:$AE$53"}</definedName>
    <definedName name="filna2" localSheetId="12" hidden="1">{"'OBT_6M_30_6'!$S$1:$AE$53"}</definedName>
    <definedName name="filna2" localSheetId="11" hidden="1">{"'OBT_6M_30_6'!$S$1:$AE$53"}</definedName>
    <definedName name="filna2" hidden="1">{"'OBT_6M_30_6'!$S$1:$AE$53"}</definedName>
    <definedName name="gii" localSheetId="18" hidden="1">{"'OBT_6M_30_6'!$S$1:$AE$53"}</definedName>
    <definedName name="gii" localSheetId="20" hidden="1">{"'OBT_6M_30_6'!$S$1:$AE$53"}</definedName>
    <definedName name="gii" localSheetId="19" hidden="1">{"'OBT_6M_30_6'!$S$1:$AE$53"}</definedName>
    <definedName name="gii" localSheetId="21" hidden="1">{"'OBT_6M_30_6'!$S$1:$AE$53"}</definedName>
    <definedName name="gii" localSheetId="22" hidden="1">{"'OBT_6M_30_6'!$S$1:$AE$53"}</definedName>
    <definedName name="gii" localSheetId="10" hidden="1">{"'OBT_6M_30_6'!$S$1:$AE$53"}</definedName>
    <definedName name="gii" localSheetId="3" hidden="1">{"'OBT_6M_30_6'!$S$1:$AE$53"}</definedName>
    <definedName name="gii" localSheetId="6" hidden="1">{"'OBT_6M_30_6'!$S$1:$AE$53"}</definedName>
    <definedName name="gii" localSheetId="13" hidden="1">{"'OBT_6M_30_6'!$S$1:$AE$53"}</definedName>
    <definedName name="gii" localSheetId="7" hidden="1">{"'OBT_6M_30_6'!$S$1:$AE$53"}</definedName>
    <definedName name="gii" localSheetId="9" hidden="1">{"'OBT_6M_30_6'!$S$1:$AE$53"}</definedName>
    <definedName name="gii" localSheetId="4" hidden="1">{"'OBT_6M_30_6'!$S$1:$AE$53"}</definedName>
    <definedName name="gii" localSheetId="5" hidden="1">{"'OBT_6M_30_6'!$S$1:$AE$53"}</definedName>
    <definedName name="gii" localSheetId="12" hidden="1">{"'OBT_6M_30_6'!$S$1:$AE$53"}</definedName>
    <definedName name="gii" localSheetId="11" hidden="1">{"'OBT_6M_30_6'!$S$1:$AE$53"}</definedName>
    <definedName name="gii" hidden="1">{"'OBT_6M_30_6'!$S$1:$AE$53"}</definedName>
    <definedName name="HTML_CodePage" hidden="1">1252</definedName>
    <definedName name="HTML_Control" localSheetId="18" hidden="1">{"'OBT_6M_30_6'!$S$1:$AE$53"}</definedName>
    <definedName name="HTML_Control" localSheetId="20" hidden="1">{"'OBT_6M_30_6'!$S$1:$AE$53"}</definedName>
    <definedName name="HTML_Control" localSheetId="19" hidden="1">{"'OBT_6M_30_6'!$S$1:$AE$53"}</definedName>
    <definedName name="HTML_Control" localSheetId="21" hidden="1">{"'OBT_6M_30_6'!$S$1:$AE$53"}</definedName>
    <definedName name="HTML_Control" localSheetId="22" hidden="1">{"'OBT_6M_30_6'!$S$1:$AE$53"}</definedName>
    <definedName name="HTML_Control" localSheetId="10" hidden="1">{"'OBT_6M_30_6'!$S$1:$AE$53"}</definedName>
    <definedName name="HTML_Control" localSheetId="3" hidden="1">{"'OBT_6M_30_6'!$S$1:$AE$53"}</definedName>
    <definedName name="HTML_Control" localSheetId="6" hidden="1">{"'OBT_6M_30_6'!$S$1:$AE$53"}</definedName>
    <definedName name="HTML_Control" localSheetId="13" hidden="1">{"'OBT_6M_30_6'!$S$1:$AE$53"}</definedName>
    <definedName name="HTML_Control" localSheetId="7" hidden="1">{"'OBT_6M_30_6'!$S$1:$AE$53"}</definedName>
    <definedName name="HTML_Control" localSheetId="9" hidden="1">{"'OBT_6M_30_6'!$S$1:$AE$53"}</definedName>
    <definedName name="HTML_Control" localSheetId="4" hidden="1">{"'OBT_6M_30_6'!$S$1:$AE$53"}</definedName>
    <definedName name="HTML_Control" localSheetId="5" hidden="1">{"'OBT_6M_30_6'!$S$1:$AE$53"}</definedName>
    <definedName name="HTML_Control" localSheetId="12" hidden="1">{"'OBT_6M_30_6'!$S$1:$AE$53"}</definedName>
    <definedName name="HTML_Control" localSheetId="11" hidden="1">{"'OBT_6M_30_6'!$S$1:$AE$53"}</definedName>
    <definedName name="HTML_Control" hidden="1">{"'OBT_6M_30_6'!$S$1:$AE$53"}</definedName>
    <definedName name="HTML_OBDlg2" hidden="1">FALSE</definedName>
    <definedName name="HTML_OBDlg3" hidden="1">TRUE</definedName>
    <definedName name="HTML_OBDlg4" hidden="1">TRUE</definedName>
    <definedName name="HTML_OS" hidden="1">0</definedName>
    <definedName name="HTML_PathFile" hidden="1">"C:\WINDOWS\Desktop\Stk Anziano 6 mesi\Anz_6m_II.htm"</definedName>
    <definedName name="HTML_PathTemplate" hidden="1">"D:\Intranet\Titolo_Stock_Anziano_mensile.htm"</definedName>
    <definedName name="HTML1_1" hidden="1">"[OBT_6M.XLS]OBT_6M!$B$5:$S$48"</definedName>
    <definedName name="HTML1_11" hidden="1">1</definedName>
    <definedName name="HTML1_12" hidden="1">"C:\WEB\EXCEL\ASS_PROD\MyHTMLx.htm"</definedName>
    <definedName name="HTML1_2" hidden="1">-4146</definedName>
    <definedName name="HTML1_3" hidden="1">"C:\WEB\EXCEL\ASS_PROD\HTMLTemp.htm"</definedName>
    <definedName name="HTML2_1" hidden="1">"[OBT_6M_1.XLS]OBT_6M_sem!$B$5:$M$51"</definedName>
    <definedName name="HTML2_11" hidden="1">1</definedName>
    <definedName name="HTML2_12" hidden="1">"C:\WEB\EXCEL\STK_ANZ\ANZ_6M.HTM"</definedName>
    <definedName name="HTML2_2" hidden="1">-4146</definedName>
    <definedName name="HTML2_3" hidden="1">"C:\WEB\EXCEL\STK_ANZ\HTMLTEMP.HTM"</definedName>
    <definedName name="HTMLCount" hidden="1">2</definedName>
    <definedName name="k" localSheetId="18" hidden="1">{"'OBT_6M_30_6'!$S$1:$AE$53"}</definedName>
    <definedName name="k" localSheetId="20" hidden="1">{"'OBT_6M_30_6'!$S$1:$AE$53"}</definedName>
    <definedName name="k" localSheetId="19" hidden="1">{"'OBT_6M_30_6'!$S$1:$AE$53"}</definedName>
    <definedName name="k" localSheetId="21" hidden="1">{"'OBT_6M_30_6'!$S$1:$AE$53"}</definedName>
    <definedName name="k" localSheetId="22" hidden="1">{"'OBT_6M_30_6'!$S$1:$AE$53"}</definedName>
    <definedName name="k" localSheetId="10" hidden="1">{"'OBT_6M_30_6'!$S$1:$AE$53"}</definedName>
    <definedName name="k" localSheetId="3" hidden="1">{"'OBT_6M_30_6'!$S$1:$AE$53"}</definedName>
    <definedName name="k" localSheetId="6" hidden="1">{"'OBT_6M_30_6'!$S$1:$AE$53"}</definedName>
    <definedName name="k" localSheetId="13" hidden="1">{"'OBT_6M_30_6'!$S$1:$AE$53"}</definedName>
    <definedName name="k" localSheetId="7" hidden="1">{"'OBT_6M_30_6'!$S$1:$AE$53"}</definedName>
    <definedName name="k" localSheetId="9" hidden="1">{"'OBT_6M_30_6'!$S$1:$AE$53"}</definedName>
    <definedName name="k" localSheetId="4" hidden="1">{"'OBT_6M_30_6'!$S$1:$AE$53"}</definedName>
    <definedName name="k" localSheetId="5" hidden="1">{"'OBT_6M_30_6'!$S$1:$AE$53"}</definedName>
    <definedName name="k" localSheetId="12" hidden="1">{"'OBT_6M_30_6'!$S$1:$AE$53"}</definedName>
    <definedName name="k" localSheetId="11" hidden="1">{"'OBT_6M_30_6'!$S$1:$AE$53"}</definedName>
    <definedName name="k" hidden="1">{"'OBT_6M_30_6'!$S$1:$AE$53"}</definedName>
    <definedName name="KPI" localSheetId="18" hidden="1">{"'OBT_6M_30_6'!$S$1:$AE$53"}</definedName>
    <definedName name="KPI" localSheetId="20" hidden="1">{"'OBT_6M_30_6'!$S$1:$AE$53"}</definedName>
    <definedName name="KPI" localSheetId="19" hidden="1">{"'OBT_6M_30_6'!$S$1:$AE$53"}</definedName>
    <definedName name="KPI" localSheetId="21" hidden="1">{"'OBT_6M_30_6'!$S$1:$AE$53"}</definedName>
    <definedName name="KPI" localSheetId="22" hidden="1">{"'OBT_6M_30_6'!$S$1:$AE$53"}</definedName>
    <definedName name="KPI" localSheetId="10" hidden="1">{"'OBT_6M_30_6'!$S$1:$AE$53"}</definedName>
    <definedName name="KPI" localSheetId="3" hidden="1">{"'OBT_6M_30_6'!$S$1:$AE$53"}</definedName>
    <definedName name="KPI" localSheetId="6" hidden="1">{"'OBT_6M_30_6'!$S$1:$AE$53"}</definedName>
    <definedName name="KPI" localSheetId="13" hidden="1">{"'OBT_6M_30_6'!$S$1:$AE$53"}</definedName>
    <definedName name="KPI" localSheetId="7" hidden="1">{"'OBT_6M_30_6'!$S$1:$AE$53"}</definedName>
    <definedName name="KPI" localSheetId="9" hidden="1">{"'OBT_6M_30_6'!$S$1:$AE$53"}</definedName>
    <definedName name="KPI" localSheetId="4" hidden="1">{"'OBT_6M_30_6'!$S$1:$AE$53"}</definedName>
    <definedName name="KPI" localSheetId="5" hidden="1">{"'OBT_6M_30_6'!$S$1:$AE$53"}</definedName>
    <definedName name="KPI" localSheetId="12" hidden="1">{"'OBT_6M_30_6'!$S$1:$AE$53"}</definedName>
    <definedName name="KPI" localSheetId="11" hidden="1">{"'OBT_6M_30_6'!$S$1:$AE$53"}</definedName>
    <definedName name="KPI" hidden="1">{"'OBT_6M_30_6'!$S$1:$AE$53"}</definedName>
    <definedName name="L" localSheetId="18" hidden="1">{"'OBT_6M_30_6'!$S$1:$AE$53"}</definedName>
    <definedName name="L" localSheetId="20" hidden="1">{"'OBT_6M_30_6'!$S$1:$AE$53"}</definedName>
    <definedName name="L" localSheetId="19" hidden="1">{"'OBT_6M_30_6'!$S$1:$AE$53"}</definedName>
    <definedName name="L" localSheetId="21" hidden="1">{"'OBT_6M_30_6'!$S$1:$AE$53"}</definedName>
    <definedName name="L" localSheetId="22" hidden="1">{"'OBT_6M_30_6'!$S$1:$AE$53"}</definedName>
    <definedName name="L" localSheetId="10" hidden="1">{"'OBT_6M_30_6'!$S$1:$AE$53"}</definedName>
    <definedName name="L" localSheetId="3" hidden="1">{"'OBT_6M_30_6'!$S$1:$AE$53"}</definedName>
    <definedName name="L" localSheetId="6" hidden="1">{"'OBT_6M_30_6'!$S$1:$AE$53"}</definedName>
    <definedName name="L" localSheetId="13" hidden="1">{"'OBT_6M_30_6'!$S$1:$AE$53"}</definedName>
    <definedName name="L" localSheetId="7" hidden="1">{"'OBT_6M_30_6'!$S$1:$AE$53"}</definedName>
    <definedName name="L" localSheetId="9" hidden="1">{"'OBT_6M_30_6'!$S$1:$AE$53"}</definedName>
    <definedName name="L" localSheetId="4" hidden="1">{"'OBT_6M_30_6'!$S$1:$AE$53"}</definedName>
    <definedName name="L" localSheetId="5" hidden="1">{"'OBT_6M_30_6'!$S$1:$AE$53"}</definedName>
    <definedName name="L" localSheetId="12" hidden="1">{"'OBT_6M_30_6'!$S$1:$AE$53"}</definedName>
    <definedName name="L" localSheetId="11" hidden="1">{"'OBT_6M_30_6'!$S$1:$AE$53"}</definedName>
    <definedName name="L" hidden="1">{"'OBT_6M_30_6'!$S$1:$AE$53"}</definedName>
    <definedName name="LIDIA" localSheetId="18" hidden="1">{"'OBT_6M_30_6'!$S$1:$AE$53"}</definedName>
    <definedName name="LIDIA" localSheetId="20" hidden="1">{"'OBT_6M_30_6'!$S$1:$AE$53"}</definedName>
    <definedName name="LIDIA" localSheetId="19" hidden="1">{"'OBT_6M_30_6'!$S$1:$AE$53"}</definedName>
    <definedName name="LIDIA" localSheetId="21" hidden="1">{"'OBT_6M_30_6'!$S$1:$AE$53"}</definedName>
    <definedName name="LIDIA" localSheetId="22" hidden="1">{"'OBT_6M_30_6'!$S$1:$AE$53"}</definedName>
    <definedName name="LIDIA" localSheetId="10" hidden="1">{"'OBT_6M_30_6'!$S$1:$AE$53"}</definedName>
    <definedName name="LIDIA" localSheetId="3" hidden="1">{"'OBT_6M_30_6'!$S$1:$AE$53"}</definedName>
    <definedName name="LIDIA" localSheetId="6" hidden="1">{"'OBT_6M_30_6'!$S$1:$AE$53"}</definedName>
    <definedName name="LIDIA" localSheetId="13" hidden="1">{"'OBT_6M_30_6'!$S$1:$AE$53"}</definedName>
    <definedName name="LIDIA" localSheetId="7" hidden="1">{"'OBT_6M_30_6'!$S$1:$AE$53"}</definedName>
    <definedName name="LIDIA" localSheetId="9" hidden="1">{"'OBT_6M_30_6'!$S$1:$AE$53"}</definedName>
    <definedName name="LIDIA" localSheetId="4" hidden="1">{"'OBT_6M_30_6'!$S$1:$AE$53"}</definedName>
    <definedName name="LIDIA" localSheetId="5" hidden="1">{"'OBT_6M_30_6'!$S$1:$AE$53"}</definedName>
    <definedName name="LIDIA" localSheetId="12" hidden="1">{"'OBT_6M_30_6'!$S$1:$AE$53"}</definedName>
    <definedName name="LIDIA" localSheetId="11" hidden="1">{"'OBT_6M_30_6'!$S$1:$AE$53"}</definedName>
    <definedName name="LIDIA" hidden="1">{"'OBT_6M_30_6'!$S$1:$AE$53"}</definedName>
    <definedName name="LIDIA2" localSheetId="18" hidden="1">{"'OBT_6M_30_6'!$S$1:$AE$53"}</definedName>
    <definedName name="LIDIA2" localSheetId="20" hidden="1">{"'OBT_6M_30_6'!$S$1:$AE$53"}</definedName>
    <definedName name="LIDIA2" localSheetId="19" hidden="1">{"'OBT_6M_30_6'!$S$1:$AE$53"}</definedName>
    <definedName name="LIDIA2" localSheetId="21" hidden="1">{"'OBT_6M_30_6'!$S$1:$AE$53"}</definedName>
    <definedName name="LIDIA2" localSheetId="22" hidden="1">{"'OBT_6M_30_6'!$S$1:$AE$53"}</definedName>
    <definedName name="LIDIA2" localSheetId="10" hidden="1">{"'OBT_6M_30_6'!$S$1:$AE$53"}</definedName>
    <definedName name="LIDIA2" localSheetId="3" hidden="1">{"'OBT_6M_30_6'!$S$1:$AE$53"}</definedName>
    <definedName name="LIDIA2" localSheetId="6" hidden="1">{"'OBT_6M_30_6'!$S$1:$AE$53"}</definedName>
    <definedName name="LIDIA2" localSheetId="13" hidden="1">{"'OBT_6M_30_6'!$S$1:$AE$53"}</definedName>
    <definedName name="LIDIA2" localSheetId="7" hidden="1">{"'OBT_6M_30_6'!$S$1:$AE$53"}</definedName>
    <definedName name="LIDIA2" localSheetId="9" hidden="1">{"'OBT_6M_30_6'!$S$1:$AE$53"}</definedName>
    <definedName name="LIDIA2" localSheetId="4" hidden="1">{"'OBT_6M_30_6'!$S$1:$AE$53"}</definedName>
    <definedName name="LIDIA2" localSheetId="5" hidden="1">{"'OBT_6M_30_6'!$S$1:$AE$53"}</definedName>
    <definedName name="LIDIA2" localSheetId="12" hidden="1">{"'OBT_6M_30_6'!$S$1:$AE$53"}</definedName>
    <definedName name="LIDIA2" localSheetId="11" hidden="1">{"'OBT_6M_30_6'!$S$1:$AE$53"}</definedName>
    <definedName name="LIDIA2" hidden="1">{"'OBT_6M_30_6'!$S$1:$AE$53"}</definedName>
    <definedName name="LIDIA3" localSheetId="18" hidden="1">{"'OBT_6M_30_6'!$S$1:$AE$53"}</definedName>
    <definedName name="LIDIA3" localSheetId="20" hidden="1">{"'OBT_6M_30_6'!$S$1:$AE$53"}</definedName>
    <definedName name="LIDIA3" localSheetId="19" hidden="1">{"'OBT_6M_30_6'!$S$1:$AE$53"}</definedName>
    <definedName name="LIDIA3" localSheetId="21" hidden="1">{"'OBT_6M_30_6'!$S$1:$AE$53"}</definedName>
    <definedName name="LIDIA3" localSheetId="22" hidden="1">{"'OBT_6M_30_6'!$S$1:$AE$53"}</definedName>
    <definedName name="LIDIA3" localSheetId="10" hidden="1">{"'OBT_6M_30_6'!$S$1:$AE$53"}</definedName>
    <definedName name="LIDIA3" localSheetId="3" hidden="1">{"'OBT_6M_30_6'!$S$1:$AE$53"}</definedName>
    <definedName name="LIDIA3" localSheetId="6" hidden="1">{"'OBT_6M_30_6'!$S$1:$AE$53"}</definedName>
    <definedName name="LIDIA3" localSheetId="13" hidden="1">{"'OBT_6M_30_6'!$S$1:$AE$53"}</definedName>
    <definedName name="LIDIA3" localSheetId="7" hidden="1">{"'OBT_6M_30_6'!$S$1:$AE$53"}</definedName>
    <definedName name="LIDIA3" localSheetId="9" hidden="1">{"'OBT_6M_30_6'!$S$1:$AE$53"}</definedName>
    <definedName name="LIDIA3" localSheetId="4" hidden="1">{"'OBT_6M_30_6'!$S$1:$AE$53"}</definedName>
    <definedName name="LIDIA3" localSheetId="5" hidden="1">{"'OBT_6M_30_6'!$S$1:$AE$53"}</definedName>
    <definedName name="LIDIA3" localSheetId="12" hidden="1">{"'OBT_6M_30_6'!$S$1:$AE$53"}</definedName>
    <definedName name="LIDIA3" localSheetId="11" hidden="1">{"'OBT_6M_30_6'!$S$1:$AE$53"}</definedName>
    <definedName name="LIDIA3" hidden="1">{"'OBT_6M_30_6'!$S$1:$AE$53"}</definedName>
    <definedName name="LIDIA4" localSheetId="18" hidden="1">{"'OBT_6M_30_6'!$S$1:$AE$53"}</definedName>
    <definedName name="LIDIA4" localSheetId="20" hidden="1">{"'OBT_6M_30_6'!$S$1:$AE$53"}</definedName>
    <definedName name="LIDIA4" localSheetId="19" hidden="1">{"'OBT_6M_30_6'!$S$1:$AE$53"}</definedName>
    <definedName name="LIDIA4" localSheetId="21" hidden="1">{"'OBT_6M_30_6'!$S$1:$AE$53"}</definedName>
    <definedName name="LIDIA4" localSheetId="22" hidden="1">{"'OBT_6M_30_6'!$S$1:$AE$53"}</definedName>
    <definedName name="LIDIA4" localSheetId="10" hidden="1">{"'OBT_6M_30_6'!$S$1:$AE$53"}</definedName>
    <definedName name="LIDIA4" localSheetId="3" hidden="1">{"'OBT_6M_30_6'!$S$1:$AE$53"}</definedName>
    <definedName name="LIDIA4" localSheetId="6" hidden="1">{"'OBT_6M_30_6'!$S$1:$AE$53"}</definedName>
    <definedName name="LIDIA4" localSheetId="13" hidden="1">{"'OBT_6M_30_6'!$S$1:$AE$53"}</definedName>
    <definedName name="LIDIA4" localSheetId="7" hidden="1">{"'OBT_6M_30_6'!$S$1:$AE$53"}</definedName>
    <definedName name="LIDIA4" localSheetId="9" hidden="1">{"'OBT_6M_30_6'!$S$1:$AE$53"}</definedName>
    <definedName name="LIDIA4" localSheetId="4" hidden="1">{"'OBT_6M_30_6'!$S$1:$AE$53"}</definedName>
    <definedName name="LIDIA4" localSheetId="5" hidden="1">{"'OBT_6M_30_6'!$S$1:$AE$53"}</definedName>
    <definedName name="LIDIA4" localSheetId="12" hidden="1">{"'OBT_6M_30_6'!$S$1:$AE$53"}</definedName>
    <definedName name="LIDIA4" localSheetId="11" hidden="1">{"'OBT_6M_30_6'!$S$1:$AE$53"}</definedName>
    <definedName name="LIDIA4" hidden="1">{"'OBT_6M_30_6'!$S$1:$AE$53"}</definedName>
    <definedName name="Ly" localSheetId="18">'Giulietta 1.4 Multiair 170h TCT'!Ly</definedName>
    <definedName name="Ly" localSheetId="20">'Giulietta 1.6 JTDM-2 105hp'!Ly</definedName>
    <definedName name="Ly" localSheetId="19">'Giulietta 1.75 TBi 235hp QV'!Ly</definedName>
    <definedName name="Ly" localSheetId="21">'Giulietta 2.0 JTDM-2 170hp'!Ly</definedName>
    <definedName name="Ly" localSheetId="22">'Giulietta 2.0 JTDM-2 170hp TCT'!Ly</definedName>
    <definedName name="Ly" localSheetId="10">'MiTo 0.9 Twinair 105hp'!Ly</definedName>
    <definedName name="Ly" localSheetId="3">'MiTo 0.9 Twinair 85hp'!Ly</definedName>
    <definedName name="Ly" localSheetId="6">'MiTo 1.3 JTDM-2 85hp'!Ly</definedName>
    <definedName name="Ly" localSheetId="13">'MiTo 1.3 JTDM-2 85hp s2'!Ly</definedName>
    <definedName name="Ly" localSheetId="7">'MiTo 1.3 JTDM-2 95hp'!Ly</definedName>
    <definedName name="Ly" localSheetId="9">'MiTo 1.4 78hp'!Ly</definedName>
    <definedName name="Ly" localSheetId="4">'MiTo 1.4 Multiair 105hp'!Ly</definedName>
    <definedName name="Ly" localSheetId="5">'MiTo 1.4 Multiair 135hp'!Ly</definedName>
    <definedName name="Ly" localSheetId="12">'MiTo 1.4 Multiair 170hp'!Ly</definedName>
    <definedName name="Ly" localSheetId="11">'MiTo 1.4 TB 120hp GPL'!Ly</definedName>
    <definedName name="Ly">[0]!Ly</definedName>
    <definedName name="mmmm" localSheetId="18" hidden="1">{"'OBT_6M_30_6'!$S$1:$AE$53"}</definedName>
    <definedName name="mmmm" localSheetId="20" hidden="1">{"'OBT_6M_30_6'!$S$1:$AE$53"}</definedName>
    <definedName name="mmmm" localSheetId="19" hidden="1">{"'OBT_6M_30_6'!$S$1:$AE$53"}</definedName>
    <definedName name="mmmm" localSheetId="21" hidden="1">{"'OBT_6M_30_6'!$S$1:$AE$53"}</definedName>
    <definedName name="mmmm" localSheetId="22" hidden="1">{"'OBT_6M_30_6'!$S$1:$AE$53"}</definedName>
    <definedName name="mmmm" localSheetId="10" hidden="1">{"'OBT_6M_30_6'!$S$1:$AE$53"}</definedName>
    <definedName name="mmmm" localSheetId="3" hidden="1">{"'OBT_6M_30_6'!$S$1:$AE$53"}</definedName>
    <definedName name="mmmm" localSheetId="6" hidden="1">{"'OBT_6M_30_6'!$S$1:$AE$53"}</definedName>
    <definedName name="mmmm" localSheetId="13" hidden="1">{"'OBT_6M_30_6'!$S$1:$AE$53"}</definedName>
    <definedName name="mmmm" localSheetId="7" hidden="1">{"'OBT_6M_30_6'!$S$1:$AE$53"}</definedName>
    <definedName name="mmmm" localSheetId="9" hidden="1">{"'OBT_6M_30_6'!$S$1:$AE$53"}</definedName>
    <definedName name="mmmm" localSheetId="4" hidden="1">{"'OBT_6M_30_6'!$S$1:$AE$53"}</definedName>
    <definedName name="mmmm" localSheetId="5" hidden="1">{"'OBT_6M_30_6'!$S$1:$AE$53"}</definedName>
    <definedName name="mmmm" localSheetId="12" hidden="1">{"'OBT_6M_30_6'!$S$1:$AE$53"}</definedName>
    <definedName name="mmmm" localSheetId="11" hidden="1">{"'OBT_6M_30_6'!$S$1:$AE$53"}</definedName>
    <definedName name="mmmm" hidden="1">{"'OBT_6M_30_6'!$S$1:$AE$53"}</definedName>
    <definedName name="_xlnm.Print_Area" localSheetId="18">'Giulietta 1.4 Multiair 170h TCT'!$B$1:$F$107</definedName>
    <definedName name="_xlnm.Print_Area" localSheetId="17">'Giulietta 1.4 Multiair 170hp'!$B$1:$F$105</definedName>
    <definedName name="_xlnm.Print_Area" localSheetId="15">'Giulietta 1.4 TB 105hp'!$B$1:$F$62</definedName>
    <definedName name="_xlnm.Print_Area" localSheetId="16">'Giulietta 1.4 TB 120hp'!$B$1:$H$134</definedName>
    <definedName name="_xlnm.Print_Area" localSheetId="20">'Giulietta 1.6 JTDM-2 105hp'!$B$1:$H$122</definedName>
    <definedName name="_xlnm.Print_Area" localSheetId="19">'Giulietta 1.75 TBi 235hp QV'!$B$1:$F$97</definedName>
    <definedName name="_xlnm.Print_Area" localSheetId="21">'Giulietta 2.0 JTDM-2 170hp'!$B$1:$F$106</definedName>
    <definedName name="_xlnm.Print_Area" localSheetId="22">'Giulietta 2.0 JTDM-2 170hp TCT'!$B$1:$F$108</definedName>
    <definedName name="_xlnm.Print_Area" localSheetId="10">'MiTo 0.9 Twinair 105hp'!$B$1:$G$117</definedName>
    <definedName name="_xlnm.Print_Area" localSheetId="3">'MiTo 0.9 Twinair 85hp'!$B$1:$F$131</definedName>
    <definedName name="_xlnm.Print_Area" localSheetId="6">'MiTo 1.3 JTDM-2 85hp'!$B$1:$G$145</definedName>
    <definedName name="_xlnm.Print_Area" localSheetId="13">'MiTo 1.3 JTDM-2 85hp s2'!$B$1:$H$125</definedName>
    <definedName name="_xlnm.Print_Area" localSheetId="7">'MiTo 1.3 JTDM-2 95hp'!$B$1:$F$135</definedName>
    <definedName name="_xlnm.Print_Area" localSheetId="9">'MiTo 1.4 78hp'!$B$1:$G$111</definedName>
    <definedName name="_xlnm.Print_Area" localSheetId="4">'MiTo 1.4 Multiair 105hp'!$B$1:$F$125</definedName>
    <definedName name="_xlnm.Print_Area" localSheetId="5">'MiTo 1.4 Multiair 135hp'!$B$1:$F$133</definedName>
    <definedName name="_xlnm.Print_Area" localSheetId="12">'MiTo 1.4 Multiair 170hp'!$B$1:$F$105</definedName>
    <definedName name="_xlnm.Print_Area" localSheetId="11">'MiTo 1.4 TB 120hp GPL'!$B$1:$F$103</definedName>
    <definedName name="_xlnm.Print_Area" localSheetId="0">'ΕΚΤΥΠΩΣΗ ΧΑΡΑΚΤΗΡΙΣΤΙΚΩΝ'!$B$6:$I$81</definedName>
    <definedName name="_xlnm.Print_Area" localSheetId="1">'ΠΕΡΙΛΗΨΗ ΠΡΟΤΕΙΝΟΜΕΝΩΝ ΤΙΜΩΝ'!$A$2:$W$36</definedName>
    <definedName name="_xlnm.Print_Titles" localSheetId="18">'Giulietta 1.4 Multiair 170h TCT'!$1:$8</definedName>
    <definedName name="_xlnm.Print_Titles" localSheetId="17">'Giulietta 1.4 Multiair 170hp'!$1:$8</definedName>
    <definedName name="_xlnm.Print_Titles" localSheetId="15">'Giulietta 1.4 TB 105hp'!$1:$8</definedName>
    <definedName name="_xlnm.Print_Titles" localSheetId="16">'Giulietta 1.4 TB 120hp'!$1:$8</definedName>
    <definedName name="_xlnm.Print_Titles" localSheetId="20">'Giulietta 1.6 JTDM-2 105hp'!$1:$8</definedName>
    <definedName name="_xlnm.Print_Titles" localSheetId="19">'Giulietta 1.75 TBi 235hp QV'!$1:$8</definedName>
    <definedName name="_xlnm.Print_Titles" localSheetId="21">'Giulietta 2.0 JTDM-2 170hp'!$1:$8</definedName>
    <definedName name="_xlnm.Print_Titles" localSheetId="22">'Giulietta 2.0 JTDM-2 170hp TCT'!$1:$8</definedName>
    <definedName name="_xlnm.Print_Titles" localSheetId="10">'MiTo 0.9 Twinair 105hp'!$1:$8</definedName>
    <definedName name="_xlnm.Print_Titles" localSheetId="3">'MiTo 0.9 Twinair 85hp'!$1:$8</definedName>
    <definedName name="_xlnm.Print_Titles" localSheetId="6">'MiTo 1.3 JTDM-2 85hp'!$1:$8</definedName>
    <definedName name="_xlnm.Print_Titles" localSheetId="13">'MiTo 1.3 JTDM-2 85hp s2'!$1:$8</definedName>
    <definedName name="_xlnm.Print_Titles" localSheetId="7">'MiTo 1.3 JTDM-2 95hp'!$1:$8</definedName>
    <definedName name="_xlnm.Print_Titles" localSheetId="9">'MiTo 1.4 78hp'!$1:$8</definedName>
    <definedName name="_xlnm.Print_Titles" localSheetId="4">'MiTo 1.4 Multiair 105hp'!$1:$8</definedName>
    <definedName name="_xlnm.Print_Titles" localSheetId="5">'MiTo 1.4 Multiair 135hp'!$1:$8</definedName>
    <definedName name="_xlnm.Print_Titles" localSheetId="12">'MiTo 1.4 Multiair 170hp'!$1:$8</definedName>
    <definedName name="_xlnm.Print_Titles" localSheetId="11">'MiTo 1.4 TB 120hp GPL'!$1:$8</definedName>
    <definedName name="_xlnm.Print_Titles" localSheetId="1">'ΠΕΡΙΛΗΨΗ ΠΡΟΤΕΙΝΟΜΕΝΩΝ ΤΙΜΩΝ'!$2:$6</definedName>
    <definedName name="PRO" localSheetId="18">'Giulietta 1.4 Multiair 170h TCT'!PRO</definedName>
    <definedName name="PRO" localSheetId="20">'Giulietta 1.6 JTDM-2 105hp'!PRO</definedName>
    <definedName name="PRO" localSheetId="19">'Giulietta 1.75 TBi 235hp QV'!PRO</definedName>
    <definedName name="PRO" localSheetId="21">'Giulietta 2.0 JTDM-2 170hp'!PRO</definedName>
    <definedName name="PRO" localSheetId="22">'Giulietta 2.0 JTDM-2 170hp TCT'!PRO</definedName>
    <definedName name="PRO" localSheetId="10">'MiTo 0.9 Twinair 105hp'!PRO</definedName>
    <definedName name="PRO" localSheetId="3">'MiTo 0.9 Twinair 85hp'!PRO</definedName>
    <definedName name="PRO" localSheetId="6">'MiTo 1.3 JTDM-2 85hp'!PRO</definedName>
    <definedName name="PRO" localSheetId="13">'MiTo 1.3 JTDM-2 85hp s2'!PRO</definedName>
    <definedName name="PRO" localSheetId="7">'MiTo 1.3 JTDM-2 95hp'!PRO</definedName>
    <definedName name="PRO" localSheetId="9">'MiTo 1.4 78hp'!PRO</definedName>
    <definedName name="PRO" localSheetId="4">'MiTo 1.4 Multiair 105hp'!PRO</definedName>
    <definedName name="PRO" localSheetId="5">'MiTo 1.4 Multiair 135hp'!PRO</definedName>
    <definedName name="PRO" localSheetId="12">'MiTo 1.4 Multiair 170hp'!PRO</definedName>
    <definedName name="PRO" localSheetId="11">'MiTo 1.4 TB 120hp GPL'!PRO</definedName>
    <definedName name="PRO">[0]!PRO</definedName>
    <definedName name="q" localSheetId="18" hidden="1">{"'OBT_6M_30_6'!$S$1:$AE$53"}</definedName>
    <definedName name="q" localSheetId="20" hidden="1">{"'OBT_6M_30_6'!$S$1:$AE$53"}</definedName>
    <definedName name="q" localSheetId="19" hidden="1">{"'OBT_6M_30_6'!$S$1:$AE$53"}</definedName>
    <definedName name="q" localSheetId="21" hidden="1">{"'OBT_6M_30_6'!$S$1:$AE$53"}</definedName>
    <definedName name="q" localSheetId="22" hidden="1">{"'OBT_6M_30_6'!$S$1:$AE$53"}</definedName>
    <definedName name="q" localSheetId="10" hidden="1">{"'OBT_6M_30_6'!$S$1:$AE$53"}</definedName>
    <definedName name="q" localSheetId="3" hidden="1">{"'OBT_6M_30_6'!$S$1:$AE$53"}</definedName>
    <definedName name="q" localSheetId="6" hidden="1">{"'OBT_6M_30_6'!$S$1:$AE$53"}</definedName>
    <definedName name="q" localSheetId="13" hidden="1">{"'OBT_6M_30_6'!$S$1:$AE$53"}</definedName>
    <definedName name="q" localSheetId="7" hidden="1">{"'OBT_6M_30_6'!$S$1:$AE$53"}</definedName>
    <definedName name="q" localSheetId="9" hidden="1">{"'OBT_6M_30_6'!$S$1:$AE$53"}</definedName>
    <definedName name="q" localSheetId="4" hidden="1">{"'OBT_6M_30_6'!$S$1:$AE$53"}</definedName>
    <definedName name="q" localSheetId="5" hidden="1">{"'OBT_6M_30_6'!$S$1:$AE$53"}</definedName>
    <definedName name="q" localSheetId="12" hidden="1">{"'OBT_6M_30_6'!$S$1:$AE$53"}</definedName>
    <definedName name="q" localSheetId="11" hidden="1">{"'OBT_6M_30_6'!$S$1:$AE$53"}</definedName>
    <definedName name="q" hidden="1">{"'OBT_6M_30_6'!$S$1:$AE$53"}</definedName>
    <definedName name="RGAIrett" localSheetId="18">'Giulietta 1.4 Multiair 170h TCT'!RGAIrett</definedName>
    <definedName name="RGAIrett" localSheetId="20">'Giulietta 1.6 JTDM-2 105hp'!RGAIrett</definedName>
    <definedName name="RGAIrett" localSheetId="19">'Giulietta 1.75 TBi 235hp QV'!RGAIrett</definedName>
    <definedName name="RGAIrett" localSheetId="21">'Giulietta 2.0 JTDM-2 170hp'!RGAIrett</definedName>
    <definedName name="RGAIrett" localSheetId="22">'Giulietta 2.0 JTDM-2 170hp TCT'!RGAIrett</definedName>
    <definedName name="RGAIrett" localSheetId="10">'MiTo 0.9 Twinair 105hp'!RGAIrett</definedName>
    <definedName name="RGAIrett" localSheetId="3">'MiTo 0.9 Twinair 85hp'!RGAIrett</definedName>
    <definedName name="RGAIrett" localSheetId="6">'MiTo 1.3 JTDM-2 85hp'!RGAIrett</definedName>
    <definedName name="RGAIrett" localSheetId="13">'MiTo 1.3 JTDM-2 85hp s2'!RGAIrett</definedName>
    <definedName name="RGAIrett" localSheetId="7">'MiTo 1.3 JTDM-2 95hp'!RGAIrett</definedName>
    <definedName name="RGAIrett" localSheetId="9">'MiTo 1.4 78hp'!RGAIrett</definedName>
    <definedName name="RGAIrett" localSheetId="4">'MiTo 1.4 Multiair 105hp'!RGAIrett</definedName>
    <definedName name="RGAIrett" localSheetId="5">'MiTo 1.4 Multiair 135hp'!RGAIrett</definedName>
    <definedName name="RGAIrett" localSheetId="12">'MiTo 1.4 Multiair 170hp'!RGAIrett</definedName>
    <definedName name="RGAIrett" localSheetId="11">'MiTo 1.4 TB 120hp GPL'!RGAIrett</definedName>
    <definedName name="RGAIrett">[0]!RGAIrett</definedName>
    <definedName name="S" localSheetId="18" hidden="1">{"'OBT_6M_30_6'!$S$1:$AE$53"}</definedName>
    <definedName name="S" localSheetId="20" hidden="1">{"'OBT_6M_30_6'!$S$1:$AE$53"}</definedName>
    <definedName name="S" localSheetId="19" hidden="1">{"'OBT_6M_30_6'!$S$1:$AE$53"}</definedName>
    <definedName name="S" localSheetId="21" hidden="1">{"'OBT_6M_30_6'!$S$1:$AE$53"}</definedName>
    <definedName name="S" localSheetId="22" hidden="1">{"'OBT_6M_30_6'!$S$1:$AE$53"}</definedName>
    <definedName name="S" localSheetId="10" hidden="1">{"'OBT_6M_30_6'!$S$1:$AE$53"}</definedName>
    <definedName name="S" localSheetId="3" hidden="1">{"'OBT_6M_30_6'!$S$1:$AE$53"}</definedName>
    <definedName name="S" localSheetId="6" hidden="1">{"'OBT_6M_30_6'!$S$1:$AE$53"}</definedName>
    <definedName name="S" localSheetId="13" hidden="1">{"'OBT_6M_30_6'!$S$1:$AE$53"}</definedName>
    <definedName name="S" localSheetId="7" hidden="1">{"'OBT_6M_30_6'!$S$1:$AE$53"}</definedName>
    <definedName name="S" localSheetId="9" hidden="1">{"'OBT_6M_30_6'!$S$1:$AE$53"}</definedName>
    <definedName name="S" localSheetId="4" hidden="1">{"'OBT_6M_30_6'!$S$1:$AE$53"}</definedName>
    <definedName name="S" localSheetId="5" hidden="1">{"'OBT_6M_30_6'!$S$1:$AE$53"}</definedName>
    <definedName name="S" localSheetId="12" hidden="1">{"'OBT_6M_30_6'!$S$1:$AE$53"}</definedName>
    <definedName name="S" localSheetId="11" hidden="1">{"'OBT_6M_30_6'!$S$1:$AE$53"}</definedName>
    <definedName name="S" hidden="1">{"'OBT_6M_30_6'!$S$1:$AE$53"}</definedName>
    <definedName name="sd" localSheetId="18" hidden="1">{"'OBT_6M_30_6'!$S$1:$AE$53"}</definedName>
    <definedName name="sd" localSheetId="20" hidden="1">{"'OBT_6M_30_6'!$S$1:$AE$53"}</definedName>
    <definedName name="sd" localSheetId="19" hidden="1">{"'OBT_6M_30_6'!$S$1:$AE$53"}</definedName>
    <definedName name="sd" localSheetId="21" hidden="1">{"'OBT_6M_30_6'!$S$1:$AE$53"}</definedName>
    <definedName name="sd" localSheetId="22" hidden="1">{"'OBT_6M_30_6'!$S$1:$AE$53"}</definedName>
    <definedName name="sd" localSheetId="10" hidden="1">{"'OBT_6M_30_6'!$S$1:$AE$53"}</definedName>
    <definedName name="sd" localSheetId="3" hidden="1">{"'OBT_6M_30_6'!$S$1:$AE$53"}</definedName>
    <definedName name="sd" localSheetId="6" hidden="1">{"'OBT_6M_30_6'!$S$1:$AE$53"}</definedName>
    <definedName name="sd" localSheetId="13" hidden="1">{"'OBT_6M_30_6'!$S$1:$AE$53"}</definedName>
    <definedName name="sd" localSheetId="7" hidden="1">{"'OBT_6M_30_6'!$S$1:$AE$53"}</definedName>
    <definedName name="sd" localSheetId="9" hidden="1">{"'OBT_6M_30_6'!$S$1:$AE$53"}</definedName>
    <definedName name="sd" localSheetId="4" hidden="1">{"'OBT_6M_30_6'!$S$1:$AE$53"}</definedName>
    <definedName name="sd" localSheetId="5" hidden="1">{"'OBT_6M_30_6'!$S$1:$AE$53"}</definedName>
    <definedName name="sd" localSheetId="12" hidden="1">{"'OBT_6M_30_6'!$S$1:$AE$53"}</definedName>
    <definedName name="sd" localSheetId="11" hidden="1">{"'OBT_6M_30_6'!$S$1:$AE$53"}</definedName>
    <definedName name="sd" hidden="1">{"'OBT_6M_30_6'!$S$1:$AE$53"}</definedName>
    <definedName name="SSSS" localSheetId="18" hidden="1">{"'OBT_6M_30_6'!$S$1:$AE$53"}</definedName>
    <definedName name="SSSS" localSheetId="20" hidden="1">{"'OBT_6M_30_6'!$S$1:$AE$53"}</definedName>
    <definedName name="SSSS" localSheetId="19" hidden="1">{"'OBT_6M_30_6'!$S$1:$AE$53"}</definedName>
    <definedName name="SSSS" localSheetId="21" hidden="1">{"'OBT_6M_30_6'!$S$1:$AE$53"}</definedName>
    <definedName name="SSSS" localSheetId="22" hidden="1">{"'OBT_6M_30_6'!$S$1:$AE$53"}</definedName>
    <definedName name="SSSS" localSheetId="10" hidden="1">{"'OBT_6M_30_6'!$S$1:$AE$53"}</definedName>
    <definedName name="SSSS" localSheetId="3" hidden="1">{"'OBT_6M_30_6'!$S$1:$AE$53"}</definedName>
    <definedName name="SSSS" localSheetId="6" hidden="1">{"'OBT_6M_30_6'!$S$1:$AE$53"}</definedName>
    <definedName name="SSSS" localSheetId="13" hidden="1">{"'OBT_6M_30_6'!$S$1:$AE$53"}</definedName>
    <definedName name="SSSS" localSheetId="7" hidden="1">{"'OBT_6M_30_6'!$S$1:$AE$53"}</definedName>
    <definedName name="SSSS" localSheetId="9" hidden="1">{"'OBT_6M_30_6'!$S$1:$AE$53"}</definedName>
    <definedName name="SSSS" localSheetId="4" hidden="1">{"'OBT_6M_30_6'!$S$1:$AE$53"}</definedName>
    <definedName name="SSSS" localSheetId="5" hidden="1">{"'OBT_6M_30_6'!$S$1:$AE$53"}</definedName>
    <definedName name="SSSS" localSheetId="12" hidden="1">{"'OBT_6M_30_6'!$S$1:$AE$53"}</definedName>
    <definedName name="SSSS" localSheetId="11" hidden="1">{"'OBT_6M_30_6'!$S$1:$AE$53"}</definedName>
    <definedName name="SSSS" hidden="1">{"'OBT_6M_30_6'!$S$1:$AE$53"}</definedName>
    <definedName name="w" localSheetId="18" hidden="1">{"'OBT_6M_30_6'!$S$1:$AE$53"}</definedName>
    <definedName name="w" localSheetId="20" hidden="1">{"'OBT_6M_30_6'!$S$1:$AE$53"}</definedName>
    <definedName name="w" localSheetId="19" hidden="1">{"'OBT_6M_30_6'!$S$1:$AE$53"}</definedName>
    <definedName name="w" localSheetId="21" hidden="1">{"'OBT_6M_30_6'!$S$1:$AE$53"}</definedName>
    <definedName name="w" localSheetId="22" hidden="1">{"'OBT_6M_30_6'!$S$1:$AE$53"}</definedName>
    <definedName name="w" localSheetId="10" hidden="1">{"'OBT_6M_30_6'!$S$1:$AE$53"}</definedName>
    <definedName name="w" localSheetId="3" hidden="1">{"'OBT_6M_30_6'!$S$1:$AE$53"}</definedName>
    <definedName name="w" localSheetId="6" hidden="1">{"'OBT_6M_30_6'!$S$1:$AE$53"}</definedName>
    <definedName name="w" localSheetId="13" hidden="1">{"'OBT_6M_30_6'!$S$1:$AE$53"}</definedName>
    <definedName name="w" localSheetId="7" hidden="1">{"'OBT_6M_30_6'!$S$1:$AE$53"}</definedName>
    <definedName name="w" localSheetId="9" hidden="1">{"'OBT_6M_30_6'!$S$1:$AE$53"}</definedName>
    <definedName name="w" localSheetId="4" hidden="1">{"'OBT_6M_30_6'!$S$1:$AE$53"}</definedName>
    <definedName name="w" localSheetId="5" hidden="1">{"'OBT_6M_30_6'!$S$1:$AE$53"}</definedName>
    <definedName name="w" localSheetId="12" hidden="1">{"'OBT_6M_30_6'!$S$1:$AE$53"}</definedName>
    <definedName name="w" localSheetId="11" hidden="1">{"'OBT_6M_30_6'!$S$1:$AE$53"}</definedName>
    <definedName name="w" hidden="1">{"'OBT_6M_30_6'!$S$1:$AE$53"}</definedName>
    <definedName name="wrn.Big._.Four._.Countries." localSheetId="18" hidden="1">{#N/A,#N/A,FALSE,"Japan";#N/A,#N/A,FALSE,"Taiwan";#N/A,#N/A,FALSE,"Thailand";#N/A,#N/A,FALSE,"Australia"}</definedName>
    <definedName name="wrn.Big._.Four._.Countries." localSheetId="20" hidden="1">{#N/A,#N/A,FALSE,"Japan";#N/A,#N/A,FALSE,"Taiwan";#N/A,#N/A,FALSE,"Thailand";#N/A,#N/A,FALSE,"Australia"}</definedName>
    <definedName name="wrn.Big._.Four._.Countries." localSheetId="19" hidden="1">{#N/A,#N/A,FALSE,"Japan";#N/A,#N/A,FALSE,"Taiwan";#N/A,#N/A,FALSE,"Thailand";#N/A,#N/A,FALSE,"Australia"}</definedName>
    <definedName name="wrn.Big._.Four._.Countries." localSheetId="21" hidden="1">{#N/A,#N/A,FALSE,"Japan";#N/A,#N/A,FALSE,"Taiwan";#N/A,#N/A,FALSE,"Thailand";#N/A,#N/A,FALSE,"Australia"}</definedName>
    <definedName name="wrn.Big._.Four._.Countries." localSheetId="22" hidden="1">{#N/A,#N/A,FALSE,"Japan";#N/A,#N/A,FALSE,"Taiwan";#N/A,#N/A,FALSE,"Thailand";#N/A,#N/A,FALSE,"Australia"}</definedName>
    <definedName name="wrn.Big._.Four._.Countries." localSheetId="10" hidden="1">{#N/A,#N/A,FALSE,"Japan";#N/A,#N/A,FALSE,"Taiwan";#N/A,#N/A,FALSE,"Thailand";#N/A,#N/A,FALSE,"Australia"}</definedName>
    <definedName name="wrn.Big._.Four._.Countries." localSheetId="3" hidden="1">{#N/A,#N/A,FALSE,"Japan";#N/A,#N/A,FALSE,"Taiwan";#N/A,#N/A,FALSE,"Thailand";#N/A,#N/A,FALSE,"Australia"}</definedName>
    <definedName name="wrn.Big._.Four._.Countries." localSheetId="6" hidden="1">{#N/A,#N/A,FALSE,"Japan";#N/A,#N/A,FALSE,"Taiwan";#N/A,#N/A,FALSE,"Thailand";#N/A,#N/A,FALSE,"Australia"}</definedName>
    <definedName name="wrn.Big._.Four._.Countries." localSheetId="13" hidden="1">{#N/A,#N/A,FALSE,"Japan";#N/A,#N/A,FALSE,"Taiwan";#N/A,#N/A,FALSE,"Thailand";#N/A,#N/A,FALSE,"Australia"}</definedName>
    <definedName name="wrn.Big._.Four._.Countries." localSheetId="7" hidden="1">{#N/A,#N/A,FALSE,"Japan";#N/A,#N/A,FALSE,"Taiwan";#N/A,#N/A,FALSE,"Thailand";#N/A,#N/A,FALSE,"Australia"}</definedName>
    <definedName name="wrn.Big._.Four._.Countries." localSheetId="9" hidden="1">{#N/A,#N/A,FALSE,"Japan";#N/A,#N/A,FALSE,"Taiwan";#N/A,#N/A,FALSE,"Thailand";#N/A,#N/A,FALSE,"Australia"}</definedName>
    <definedName name="wrn.Big._.Four._.Countries." localSheetId="4" hidden="1">{#N/A,#N/A,FALSE,"Japan";#N/A,#N/A,FALSE,"Taiwan";#N/A,#N/A,FALSE,"Thailand";#N/A,#N/A,FALSE,"Australia"}</definedName>
    <definedName name="wrn.Big._.Four._.Countries." localSheetId="5" hidden="1">{#N/A,#N/A,FALSE,"Japan";#N/A,#N/A,FALSE,"Taiwan";#N/A,#N/A,FALSE,"Thailand";#N/A,#N/A,FALSE,"Australia"}</definedName>
    <definedName name="wrn.Big._.Four._.Countries." localSheetId="12" hidden="1">{#N/A,#N/A,FALSE,"Japan";#N/A,#N/A,FALSE,"Taiwan";#N/A,#N/A,FALSE,"Thailand";#N/A,#N/A,FALSE,"Australia"}</definedName>
    <definedName name="wrn.Big._.Four._.Countries." localSheetId="11" hidden="1">{#N/A,#N/A,FALSE,"Japan";#N/A,#N/A,FALSE,"Taiwan";#N/A,#N/A,FALSE,"Thailand";#N/A,#N/A,FALSE,"Australia"}</definedName>
    <definedName name="wrn.Big._.Four._.Countries." hidden="1">{#N/A,#N/A,FALSE,"Japan";#N/A,#N/A,FALSE,"Taiwan";#N/A,#N/A,FALSE,"Thailand";#N/A,#N/A,FALSE,"Australia"}</definedName>
    <definedName name="wrn.CKD._.Price._.Build._.Up." localSheetId="18" hidden="1">{#N/A,#N/A,FALSE,"CKD Price Build Up"}</definedName>
    <definedName name="wrn.CKD._.Price._.Build._.Up." localSheetId="20" hidden="1">{#N/A,#N/A,FALSE,"CKD Price Build Up"}</definedName>
    <definedName name="wrn.CKD._.Price._.Build._.Up." localSheetId="19" hidden="1">{#N/A,#N/A,FALSE,"CKD Price Build Up"}</definedName>
    <definedName name="wrn.CKD._.Price._.Build._.Up." localSheetId="21" hidden="1">{#N/A,#N/A,FALSE,"CKD Price Build Up"}</definedName>
    <definedName name="wrn.CKD._.Price._.Build._.Up." localSheetId="22" hidden="1">{#N/A,#N/A,FALSE,"CKD Price Build Up"}</definedName>
    <definedName name="wrn.CKD._.Price._.Build._.Up." localSheetId="10" hidden="1">{#N/A,#N/A,FALSE,"CKD Price Build Up"}</definedName>
    <definedName name="wrn.CKD._.Price._.Build._.Up." localSheetId="3" hidden="1">{#N/A,#N/A,FALSE,"CKD Price Build Up"}</definedName>
    <definedName name="wrn.CKD._.Price._.Build._.Up." localSheetId="6" hidden="1">{#N/A,#N/A,FALSE,"CKD Price Build Up"}</definedName>
    <definedName name="wrn.CKD._.Price._.Build._.Up." localSheetId="13" hidden="1">{#N/A,#N/A,FALSE,"CKD Price Build Up"}</definedName>
    <definedName name="wrn.CKD._.Price._.Build._.Up." localSheetId="7" hidden="1">{#N/A,#N/A,FALSE,"CKD Price Build Up"}</definedName>
    <definedName name="wrn.CKD._.Price._.Build._.Up." localSheetId="9" hidden="1">{#N/A,#N/A,FALSE,"CKD Price Build Up"}</definedName>
    <definedName name="wrn.CKD._.Price._.Build._.Up." localSheetId="4" hidden="1">{#N/A,#N/A,FALSE,"CKD Price Build Up"}</definedName>
    <definedName name="wrn.CKD._.Price._.Build._.Up." localSheetId="5" hidden="1">{#N/A,#N/A,FALSE,"CKD Price Build Up"}</definedName>
    <definedName name="wrn.CKD._.Price._.Build._.Up." localSheetId="12" hidden="1">{#N/A,#N/A,FALSE,"CKD Price Build Up"}</definedName>
    <definedName name="wrn.CKD._.Price._.Build._.Up." localSheetId="11" hidden="1">{#N/A,#N/A,FALSE,"CKD Price Build Up"}</definedName>
    <definedName name="wrn.CKD._.Price._.Build._.Up." hidden="1">{#N/A,#N/A,FALSE,"CKD Price Build Up"}</definedName>
    <definedName name="wrn.Contribution._.Margin." localSheetId="18" hidden="1">{#N/A,#N/A,FALSE,"Contr. Margin"}</definedName>
    <definedName name="wrn.Contribution._.Margin." localSheetId="20" hidden="1">{#N/A,#N/A,FALSE,"Contr. Margin"}</definedName>
    <definedName name="wrn.Contribution._.Margin." localSheetId="19" hidden="1">{#N/A,#N/A,FALSE,"Contr. Margin"}</definedName>
    <definedName name="wrn.Contribution._.Margin." localSheetId="21" hidden="1">{#N/A,#N/A,FALSE,"Contr. Margin"}</definedName>
    <definedName name="wrn.Contribution._.Margin." localSheetId="22" hidden="1">{#N/A,#N/A,FALSE,"Contr. Margin"}</definedName>
    <definedName name="wrn.Contribution._.Margin." localSheetId="10" hidden="1">{#N/A,#N/A,FALSE,"Contr. Margin"}</definedName>
    <definedName name="wrn.Contribution._.Margin." localSheetId="3" hidden="1">{#N/A,#N/A,FALSE,"Contr. Margin"}</definedName>
    <definedName name="wrn.Contribution._.Margin." localSheetId="6" hidden="1">{#N/A,#N/A,FALSE,"Contr. Margin"}</definedName>
    <definedName name="wrn.Contribution._.Margin." localSheetId="13" hidden="1">{#N/A,#N/A,FALSE,"Contr. Margin"}</definedName>
    <definedName name="wrn.Contribution._.Margin." localSheetId="7" hidden="1">{#N/A,#N/A,FALSE,"Contr. Margin"}</definedName>
    <definedName name="wrn.Contribution._.Margin." localSheetId="9" hidden="1">{#N/A,#N/A,FALSE,"Contr. Margin"}</definedName>
    <definedName name="wrn.Contribution._.Margin." localSheetId="4" hidden="1">{#N/A,#N/A,FALSE,"Contr. Margin"}</definedName>
    <definedName name="wrn.Contribution._.Margin." localSheetId="5" hidden="1">{#N/A,#N/A,FALSE,"Contr. Margin"}</definedName>
    <definedName name="wrn.Contribution._.Margin." localSheetId="12" hidden="1">{#N/A,#N/A,FALSE,"Contr. Margin"}</definedName>
    <definedName name="wrn.Contribution._.Margin." localSheetId="11" hidden="1">{#N/A,#N/A,FALSE,"Contr. Margin"}</definedName>
    <definedName name="wrn.Contribution._.Margin." hidden="1">{#N/A,#N/A,FALSE,"Contr. Margin"}</definedName>
    <definedName name="wrn.TABLE." localSheetId="18" hidden="1">{#N/A,#N/A,FALSE,"TABLE"}</definedName>
    <definedName name="wrn.TABLE." localSheetId="20" hidden="1">{#N/A,#N/A,FALSE,"TABLE"}</definedName>
    <definedName name="wrn.TABLE." localSheetId="19" hidden="1">{#N/A,#N/A,FALSE,"TABLE"}</definedName>
    <definedName name="wrn.TABLE." localSheetId="21" hidden="1">{#N/A,#N/A,FALSE,"TABLE"}</definedName>
    <definedName name="wrn.TABLE." localSheetId="22" hidden="1">{#N/A,#N/A,FALSE,"TABLE"}</definedName>
    <definedName name="wrn.TABLE." localSheetId="10" hidden="1">{#N/A,#N/A,FALSE,"TABLE"}</definedName>
    <definedName name="wrn.TABLE." localSheetId="3" hidden="1">{#N/A,#N/A,FALSE,"TABLE"}</definedName>
    <definedName name="wrn.TABLE." localSheetId="6" hidden="1">{#N/A,#N/A,FALSE,"TABLE"}</definedName>
    <definedName name="wrn.TABLE." localSheetId="13" hidden="1">{#N/A,#N/A,FALSE,"TABLE"}</definedName>
    <definedName name="wrn.TABLE." localSheetId="7" hidden="1">{#N/A,#N/A,FALSE,"TABLE"}</definedName>
    <definedName name="wrn.TABLE." localSheetId="9" hidden="1">{#N/A,#N/A,FALSE,"TABLE"}</definedName>
    <definedName name="wrn.TABLE." localSheetId="4" hidden="1">{#N/A,#N/A,FALSE,"TABLE"}</definedName>
    <definedName name="wrn.TABLE." localSheetId="5" hidden="1">{#N/A,#N/A,FALSE,"TABLE"}</definedName>
    <definedName name="wrn.TABLE." localSheetId="12" hidden="1">{#N/A,#N/A,FALSE,"TABLE"}</definedName>
    <definedName name="wrn.TABLE." localSheetId="11" hidden="1">{#N/A,#N/A,FALSE,"TABLE"}</definedName>
    <definedName name="wrn.TABLE." hidden="1">{#N/A,#N/A,FALSE,"TABLE"}</definedName>
  </definedNames>
  <calcPr calcId="145621"/>
</workbook>
</file>

<file path=xl/calcChain.xml><?xml version="1.0" encoding="utf-8"?>
<calcChain xmlns="http://schemas.openxmlformats.org/spreadsheetml/2006/main">
  <c r="J9" i="3" l="1"/>
  <c r="E103" i="198"/>
  <c r="E102" i="198"/>
  <c r="E101" i="198"/>
  <c r="E100" i="198"/>
  <c r="E99" i="198"/>
  <c r="E98" i="198"/>
  <c r="E97" i="198"/>
  <c r="E96" i="198"/>
  <c r="E95" i="198"/>
  <c r="E94" i="198"/>
  <c r="E92" i="198"/>
  <c r="E88" i="198"/>
  <c r="E87" i="198"/>
  <c r="E86" i="198"/>
  <c r="E85" i="198"/>
  <c r="E84" i="198"/>
  <c r="E66" i="198"/>
  <c r="E65" i="198"/>
  <c r="E66" i="215"/>
  <c r="E49" i="198"/>
  <c r="E45" i="198"/>
  <c r="J23" i="3"/>
  <c r="J22" i="3"/>
  <c r="J21" i="3"/>
  <c r="G23" i="3"/>
  <c r="G22" i="3"/>
  <c r="G21" i="3"/>
  <c r="J19" i="3"/>
  <c r="J18" i="3"/>
  <c r="J17" i="3"/>
  <c r="G19" i="3"/>
  <c r="G18" i="3"/>
  <c r="G17" i="3"/>
  <c r="E101" i="215" l="1"/>
  <c r="E100" i="215"/>
  <c r="E99" i="215"/>
  <c r="E98" i="215"/>
  <c r="E97" i="215"/>
  <c r="E96" i="215"/>
  <c r="E95" i="215"/>
  <c r="E94" i="215"/>
  <c r="E93" i="215"/>
  <c r="E92" i="215"/>
  <c r="E91" i="215"/>
  <c r="E90" i="215"/>
  <c r="E89" i="215"/>
  <c r="E88" i="215"/>
  <c r="E87" i="215"/>
  <c r="E86" i="215"/>
  <c r="E85" i="215"/>
  <c r="E84" i="215"/>
  <c r="E83" i="215"/>
  <c r="E82" i="215"/>
  <c r="E81" i="215"/>
  <c r="E80" i="215"/>
  <c r="E79" i="215"/>
  <c r="E78" i="215"/>
  <c r="E77" i="215"/>
  <c r="E76" i="215"/>
  <c r="E74" i="215"/>
  <c r="E73" i="215"/>
  <c r="E72" i="215"/>
  <c r="E70" i="215"/>
  <c r="E69" i="215"/>
  <c r="E68" i="215"/>
  <c r="E67" i="215"/>
  <c r="E65" i="215"/>
  <c r="E64" i="215"/>
  <c r="E63" i="215"/>
  <c r="E62" i="215"/>
  <c r="E61" i="215"/>
  <c r="E60" i="215"/>
  <c r="E59" i="215"/>
  <c r="E58" i="215"/>
  <c r="E57" i="215"/>
  <c r="E56" i="215"/>
  <c r="E55" i="215"/>
  <c r="E54" i="215"/>
  <c r="E53" i="215"/>
  <c r="E52" i="215"/>
  <c r="E51" i="215"/>
  <c r="E50" i="215"/>
  <c r="E49" i="215"/>
  <c r="E48" i="215"/>
  <c r="E47" i="215"/>
  <c r="E46" i="215"/>
  <c r="E45" i="215"/>
  <c r="E44" i="215"/>
  <c r="E43" i="215"/>
  <c r="E42" i="215"/>
  <c r="E41" i="215"/>
  <c r="E40" i="215"/>
  <c r="E39" i="215"/>
  <c r="E38" i="215"/>
  <c r="E37" i="215"/>
  <c r="E36" i="215"/>
  <c r="E35" i="215"/>
  <c r="E34" i="215"/>
  <c r="E33" i="215"/>
  <c r="E32" i="215"/>
  <c r="E31" i="215"/>
  <c r="E30" i="215"/>
  <c r="E29" i="215"/>
  <c r="E28" i="215"/>
  <c r="E27" i="215"/>
  <c r="E26" i="215"/>
  <c r="E25" i="215"/>
  <c r="E24" i="215"/>
  <c r="E23" i="215"/>
  <c r="E22" i="215"/>
  <c r="E21" i="215"/>
  <c r="E20" i="215"/>
  <c r="E19" i="215"/>
  <c r="F115" i="214"/>
  <c r="F114" i="214"/>
  <c r="F113" i="214"/>
  <c r="F112" i="214"/>
  <c r="F111" i="214"/>
  <c r="F110" i="214"/>
  <c r="F109" i="214"/>
  <c r="F108" i="214"/>
  <c r="F107" i="214"/>
  <c r="F106" i="214"/>
  <c r="F105" i="214"/>
  <c r="F104" i="214"/>
  <c r="F103" i="214"/>
  <c r="F102" i="214"/>
  <c r="F101" i="214"/>
  <c r="F100" i="214"/>
  <c r="F99" i="214"/>
  <c r="F98" i="214"/>
  <c r="F97" i="214"/>
  <c r="F96" i="214"/>
  <c r="F95" i="214"/>
  <c r="F94" i="214"/>
  <c r="F93" i="214"/>
  <c r="F92" i="214"/>
  <c r="F91" i="214"/>
  <c r="F90" i="214"/>
  <c r="F89" i="214"/>
  <c r="F88" i="214"/>
  <c r="F87" i="214"/>
  <c r="F86" i="214"/>
  <c r="F85" i="214"/>
  <c r="F84" i="214"/>
  <c r="F83" i="214"/>
  <c r="F81" i="214"/>
  <c r="F80" i="214"/>
  <c r="F79" i="214"/>
  <c r="F78" i="214"/>
  <c r="F77" i="214"/>
  <c r="F75" i="214"/>
  <c r="F74" i="214"/>
  <c r="F73" i="214"/>
  <c r="F72" i="214"/>
  <c r="F71" i="214"/>
  <c r="F70" i="214"/>
  <c r="F69" i="214"/>
  <c r="F68" i="214"/>
  <c r="F67" i="214"/>
  <c r="F66" i="214"/>
  <c r="F65" i="214"/>
  <c r="F64" i="214"/>
  <c r="F63" i="214"/>
  <c r="F62" i="214"/>
  <c r="F61" i="214"/>
  <c r="F60" i="214"/>
  <c r="F59" i="214"/>
  <c r="F58" i="214"/>
  <c r="F57" i="214"/>
  <c r="F56" i="214"/>
  <c r="F55" i="214"/>
  <c r="F54" i="214"/>
  <c r="F53" i="214"/>
  <c r="F52" i="214"/>
  <c r="F51" i="214"/>
  <c r="F50" i="214"/>
  <c r="F49" i="214"/>
  <c r="F48" i="214"/>
  <c r="F47" i="214"/>
  <c r="F46" i="214"/>
  <c r="F45" i="214"/>
  <c r="F44" i="214"/>
  <c r="F43" i="214"/>
  <c r="F42" i="214"/>
  <c r="F41" i="214"/>
  <c r="F40" i="214"/>
  <c r="F39" i="214"/>
  <c r="F38" i="214"/>
  <c r="F37" i="214"/>
  <c r="F36" i="214"/>
  <c r="F35" i="214"/>
  <c r="F34" i="214"/>
  <c r="F33" i="214"/>
  <c r="F32" i="214"/>
  <c r="F31" i="214"/>
  <c r="F30" i="214"/>
  <c r="F29" i="214"/>
  <c r="F28" i="214"/>
  <c r="F27" i="214"/>
  <c r="F26" i="214"/>
  <c r="F25" i="214"/>
  <c r="F24" i="214"/>
  <c r="F23" i="214"/>
  <c r="F22" i="214"/>
  <c r="F21" i="214"/>
  <c r="F20" i="214"/>
  <c r="F19" i="214"/>
  <c r="F18" i="214"/>
  <c r="G84" i="213"/>
  <c r="G123" i="213"/>
  <c r="G122" i="213"/>
  <c r="G121" i="213"/>
  <c r="G92" i="213"/>
  <c r="G72" i="213"/>
  <c r="G32" i="213"/>
  <c r="G68" i="213"/>
  <c r="G88" i="213"/>
  <c r="G91" i="213"/>
  <c r="G85" i="213"/>
  <c r="G59" i="213"/>
  <c r="G101" i="213"/>
  <c r="G60" i="213"/>
  <c r="G120" i="213"/>
  <c r="G119" i="213"/>
  <c r="G118" i="213"/>
  <c r="G117" i="213"/>
  <c r="G116" i="213"/>
  <c r="G115" i="213"/>
  <c r="G114" i="213"/>
  <c r="G113" i="213"/>
  <c r="G112" i="213"/>
  <c r="G111" i="213"/>
  <c r="G110" i="213"/>
  <c r="G109" i="213"/>
  <c r="G108" i="213"/>
  <c r="G107" i="213"/>
  <c r="G106" i="213"/>
  <c r="G105" i="213"/>
  <c r="G104" i="213"/>
  <c r="G103" i="213"/>
  <c r="G102" i="213"/>
  <c r="G100" i="213"/>
  <c r="G99" i="213"/>
  <c r="G98" i="213"/>
  <c r="G97" i="213"/>
  <c r="G96" i="213"/>
  <c r="G95" i="213"/>
  <c r="G94" i="213"/>
  <c r="G93" i="213"/>
  <c r="G90" i="213"/>
  <c r="G87" i="213"/>
  <c r="G86" i="213"/>
  <c r="G83" i="213"/>
  <c r="G82" i="213"/>
  <c r="G81" i="213"/>
  <c r="G80" i="213"/>
  <c r="G78" i="213"/>
  <c r="G77" i="213"/>
  <c r="G76" i="213"/>
  <c r="G75" i="213"/>
  <c r="G74" i="213"/>
  <c r="G73" i="213"/>
  <c r="G71" i="213"/>
  <c r="G70" i="213"/>
  <c r="G69" i="213"/>
  <c r="G67" i="213"/>
  <c r="G66" i="213"/>
  <c r="G65" i="213"/>
  <c r="G64" i="213"/>
  <c r="G63" i="213"/>
  <c r="G62" i="213"/>
  <c r="G61" i="213"/>
  <c r="G58" i="213"/>
  <c r="G57" i="213"/>
  <c r="G56" i="213"/>
  <c r="G55" i="213"/>
  <c r="G54" i="213"/>
  <c r="G53" i="213"/>
  <c r="G52" i="213"/>
  <c r="G51" i="213"/>
  <c r="G50" i="213"/>
  <c r="G49" i="213"/>
  <c r="G48" i="213"/>
  <c r="G47" i="213"/>
  <c r="G46" i="213"/>
  <c r="G45" i="213"/>
  <c r="G44" i="213"/>
  <c r="G43" i="213"/>
  <c r="G42" i="213"/>
  <c r="G41" i="213"/>
  <c r="G40" i="213"/>
  <c r="G39" i="213"/>
  <c r="G38" i="213"/>
  <c r="G37" i="213"/>
  <c r="G36" i="213"/>
  <c r="G35" i="213"/>
  <c r="G34" i="213"/>
  <c r="G33" i="213"/>
  <c r="G31" i="213"/>
  <c r="G30" i="213"/>
  <c r="G29" i="213"/>
  <c r="G28" i="213"/>
  <c r="G27" i="213"/>
  <c r="G26" i="213"/>
  <c r="G25" i="213"/>
  <c r="G24" i="213"/>
  <c r="G23" i="213"/>
  <c r="G22" i="213"/>
  <c r="G21" i="213"/>
  <c r="G20" i="213"/>
  <c r="G19" i="213"/>
  <c r="F105" i="194" l="1"/>
  <c r="F83" i="194"/>
  <c r="F82" i="194"/>
  <c r="F64" i="194"/>
  <c r="F63" i="194"/>
  <c r="F46" i="194"/>
  <c r="F33" i="194"/>
  <c r="F59" i="194"/>
  <c r="F44" i="194"/>
  <c r="F48" i="194"/>
  <c r="F41" i="194"/>
  <c r="M22" i="3" l="1"/>
  <c r="L22" i="3"/>
  <c r="A22" i="3"/>
  <c r="M21" i="3"/>
  <c r="L21" i="3"/>
  <c r="A21" i="3"/>
  <c r="A20" i="3"/>
  <c r="G20" i="3"/>
  <c r="J20" i="3"/>
  <c r="L20" i="3" s="1"/>
  <c r="M20" i="3"/>
  <c r="M23" i="3" l="1"/>
  <c r="L23" i="3"/>
  <c r="A23" i="3"/>
  <c r="L18" i="3"/>
  <c r="M18" i="3"/>
  <c r="A18" i="3"/>
  <c r="E94" i="199" l="1"/>
  <c r="E113" i="195" l="1"/>
  <c r="G114" i="170" l="1"/>
  <c r="G79" i="172"/>
  <c r="G65" i="172"/>
  <c r="G54" i="172"/>
  <c r="G39" i="172"/>
  <c r="G25" i="172"/>
  <c r="G129" i="170"/>
  <c r="G90" i="170"/>
  <c r="G84" i="170"/>
  <c r="G85" i="170"/>
  <c r="G66" i="170"/>
  <c r="G67" i="170"/>
  <c r="G57" i="170"/>
  <c r="G58" i="170"/>
  <c r="G42" i="170"/>
  <c r="G33" i="170"/>
  <c r="G30" i="170"/>
  <c r="G24" i="170"/>
  <c r="G25" i="170"/>
  <c r="G26" i="170"/>
  <c r="J28" i="3" l="1"/>
  <c r="G28" i="3"/>
  <c r="G109" i="172" l="1"/>
  <c r="G110" i="172"/>
  <c r="G120" i="170"/>
  <c r="G121" i="170"/>
  <c r="G101" i="172"/>
  <c r="G110" i="170"/>
  <c r="L28" i="3"/>
  <c r="M28" i="3"/>
  <c r="A28" i="3"/>
  <c r="E84" i="199" l="1"/>
  <c r="F93" i="202"/>
  <c r="E82" i="196"/>
  <c r="E81" i="206" l="1"/>
  <c r="E95" i="192" l="1"/>
  <c r="E91" i="192"/>
  <c r="E93" i="173"/>
  <c r="E89" i="173"/>
  <c r="G107" i="172"/>
  <c r="G102" i="172"/>
  <c r="E94" i="191"/>
  <c r="E90" i="191"/>
  <c r="E92" i="204"/>
  <c r="E88" i="204"/>
  <c r="G117" i="170"/>
  <c r="G111" i="170" l="1"/>
  <c r="F98" i="202" l="1"/>
  <c r="F77" i="202"/>
  <c r="F60" i="202"/>
  <c r="F33" i="202"/>
  <c r="E86" i="206"/>
  <c r="E70" i="206"/>
  <c r="E57" i="206"/>
  <c r="E31" i="206"/>
  <c r="E89" i="199"/>
  <c r="E71" i="199"/>
  <c r="E57" i="199"/>
  <c r="E31" i="199"/>
  <c r="E88" i="196"/>
  <c r="E70" i="196"/>
  <c r="E57" i="196"/>
  <c r="E31" i="196"/>
  <c r="E15" i="174" l="1"/>
  <c r="L19" i="3" l="1"/>
  <c r="A19" i="3"/>
  <c r="J8" i="3" l="1"/>
  <c r="L8" i="3" s="1"/>
  <c r="G8" i="3"/>
  <c r="M8" i="3"/>
  <c r="A8" i="3"/>
  <c r="E129" i="206"/>
  <c r="E128" i="206"/>
  <c r="E127" i="206"/>
  <c r="E126" i="206"/>
  <c r="E125" i="206"/>
  <c r="E124" i="206"/>
  <c r="E123" i="206"/>
  <c r="E122" i="206"/>
  <c r="E121" i="206"/>
  <c r="E120" i="206"/>
  <c r="E119" i="206"/>
  <c r="E118" i="206"/>
  <c r="E117" i="206"/>
  <c r="E116" i="206"/>
  <c r="E115" i="206"/>
  <c r="E114" i="206"/>
  <c r="E113" i="206"/>
  <c r="E112" i="206"/>
  <c r="E111" i="206"/>
  <c r="E110" i="206"/>
  <c r="E109" i="206"/>
  <c r="E108" i="206"/>
  <c r="E107" i="206"/>
  <c r="E106" i="206"/>
  <c r="E105" i="206"/>
  <c r="E104" i="206"/>
  <c r="E103" i="206"/>
  <c r="E102" i="206"/>
  <c r="E101" i="206"/>
  <c r="E100" i="206"/>
  <c r="E99" i="206"/>
  <c r="E98" i="206"/>
  <c r="E97" i="206"/>
  <c r="E96" i="206"/>
  <c r="E95" i="206"/>
  <c r="E94" i="206"/>
  <c r="E93" i="206"/>
  <c r="E92" i="206"/>
  <c r="E91" i="206"/>
  <c r="E90" i="206"/>
  <c r="E89" i="206"/>
  <c r="E88" i="206"/>
  <c r="E87" i="206"/>
  <c r="E85" i="206"/>
  <c r="E84" i="206"/>
  <c r="E80" i="206"/>
  <c r="E79" i="206"/>
  <c r="E78" i="206"/>
  <c r="E77" i="206"/>
  <c r="E75" i="206"/>
  <c r="E74" i="206"/>
  <c r="E73" i="206"/>
  <c r="E72" i="206"/>
  <c r="E71" i="206"/>
  <c r="E69" i="206"/>
  <c r="E68" i="206"/>
  <c r="E67" i="206"/>
  <c r="E66" i="206"/>
  <c r="E65" i="206"/>
  <c r="E64" i="206"/>
  <c r="E63" i="206"/>
  <c r="E62" i="206"/>
  <c r="E61" i="206"/>
  <c r="E60" i="206"/>
  <c r="E59" i="206"/>
  <c r="E58" i="206"/>
  <c r="E56" i="206"/>
  <c r="E55" i="206"/>
  <c r="E54" i="206"/>
  <c r="E53" i="206"/>
  <c r="E52" i="206"/>
  <c r="E51" i="206"/>
  <c r="E50" i="206"/>
  <c r="E49" i="206"/>
  <c r="E48" i="206"/>
  <c r="E47" i="206"/>
  <c r="E46" i="206"/>
  <c r="E45" i="206"/>
  <c r="E44" i="206"/>
  <c r="E43" i="206"/>
  <c r="E42" i="206"/>
  <c r="E41" i="206"/>
  <c r="E40" i="206"/>
  <c r="E39" i="206"/>
  <c r="E38" i="206"/>
  <c r="E37" i="206"/>
  <c r="E36" i="206"/>
  <c r="E35" i="206"/>
  <c r="E34" i="206"/>
  <c r="E33" i="206"/>
  <c r="E32" i="206"/>
  <c r="E30" i="206"/>
  <c r="E29" i="206"/>
  <c r="E28" i="206"/>
  <c r="E27" i="206"/>
  <c r="E26" i="206"/>
  <c r="E25" i="206"/>
  <c r="E24" i="206"/>
  <c r="E23" i="206"/>
  <c r="E22" i="206"/>
  <c r="E21" i="206"/>
  <c r="E20" i="206"/>
  <c r="E19" i="206"/>
  <c r="E18" i="206"/>
  <c r="E132" i="199" l="1"/>
  <c r="F142" i="202"/>
  <c r="E130" i="196"/>
  <c r="F108" i="194" l="1"/>
  <c r="E42" i="199" l="1"/>
  <c r="F50" i="202"/>
  <c r="F74" i="202"/>
  <c r="G29" i="172" l="1"/>
  <c r="G104" i="172"/>
  <c r="G94" i="172"/>
  <c r="G29" i="170" l="1"/>
  <c r="J29" i="3"/>
  <c r="G29" i="3"/>
  <c r="E103" i="204"/>
  <c r="E102" i="204"/>
  <c r="E101" i="204"/>
  <c r="E100" i="204"/>
  <c r="E99" i="204"/>
  <c r="E98" i="204"/>
  <c r="E97" i="204"/>
  <c r="E96" i="204"/>
  <c r="E95" i="204"/>
  <c r="E94" i="204"/>
  <c r="E91" i="204"/>
  <c r="E90" i="204"/>
  <c r="E87" i="204"/>
  <c r="E86" i="204"/>
  <c r="E85" i="204"/>
  <c r="E84" i="204"/>
  <c r="E83" i="204"/>
  <c r="E81" i="204"/>
  <c r="E80" i="204"/>
  <c r="E79" i="204"/>
  <c r="E78" i="204"/>
  <c r="E77" i="204"/>
  <c r="E76" i="204"/>
  <c r="E75" i="204"/>
  <c r="E74" i="204"/>
  <c r="E73" i="204"/>
  <c r="E72" i="204"/>
  <c r="E71" i="204"/>
  <c r="E70" i="204"/>
  <c r="E69" i="204"/>
  <c r="E68" i="204"/>
  <c r="E67" i="204"/>
  <c r="E66" i="204"/>
  <c r="E65" i="204"/>
  <c r="E64" i="204"/>
  <c r="E63" i="204"/>
  <c r="E62" i="204"/>
  <c r="E61" i="204"/>
  <c r="E60" i="204"/>
  <c r="E59" i="204"/>
  <c r="E58" i="204"/>
  <c r="E57" i="204"/>
  <c r="E56" i="204"/>
  <c r="E55" i="204"/>
  <c r="E54" i="204"/>
  <c r="E53" i="204"/>
  <c r="E52" i="204"/>
  <c r="E51" i="204"/>
  <c r="E50" i="204"/>
  <c r="E49" i="204"/>
  <c r="E48" i="204"/>
  <c r="E47" i="204"/>
  <c r="E46" i="204"/>
  <c r="E45" i="204"/>
  <c r="E44" i="204"/>
  <c r="E43" i="204"/>
  <c r="E42" i="204"/>
  <c r="E41" i="204"/>
  <c r="E40" i="204"/>
  <c r="E39" i="204"/>
  <c r="E38" i="204"/>
  <c r="E37" i="204"/>
  <c r="E36" i="204"/>
  <c r="E35" i="204"/>
  <c r="E34" i="204"/>
  <c r="E33" i="204"/>
  <c r="E32" i="204"/>
  <c r="E31" i="204"/>
  <c r="E30" i="204"/>
  <c r="E29" i="204"/>
  <c r="E28" i="204"/>
  <c r="E27" i="204"/>
  <c r="E26" i="204"/>
  <c r="E25" i="204"/>
  <c r="E24" i="204"/>
  <c r="E23" i="204"/>
  <c r="E22" i="204"/>
  <c r="E21" i="204"/>
  <c r="E20" i="204"/>
  <c r="E19" i="204"/>
  <c r="E18" i="204"/>
  <c r="E17" i="204"/>
  <c r="E16" i="204"/>
  <c r="E15" i="204"/>
  <c r="E14" i="204"/>
  <c r="G97" i="172" l="1"/>
  <c r="E46" i="203"/>
  <c r="J32" i="3"/>
  <c r="G32" i="3"/>
  <c r="M32" i="3"/>
  <c r="A32" i="3"/>
  <c r="M25" i="3"/>
  <c r="J25" i="3"/>
  <c r="L25" i="3" s="1"/>
  <c r="G25" i="3"/>
  <c r="E60" i="203"/>
  <c r="E59" i="203"/>
  <c r="E58" i="203"/>
  <c r="E57" i="203"/>
  <c r="E56" i="203"/>
  <c r="E55" i="203"/>
  <c r="E54" i="203"/>
  <c r="E53" i="203"/>
  <c r="E52" i="203"/>
  <c r="E51" i="203"/>
  <c r="E49" i="203"/>
  <c r="E47" i="203"/>
  <c r="E44" i="203"/>
  <c r="E43" i="203"/>
  <c r="E42" i="203"/>
  <c r="E41" i="203"/>
  <c r="E40" i="203"/>
  <c r="E39" i="203"/>
  <c r="E38" i="203"/>
  <c r="E37" i="203"/>
  <c r="E36" i="203"/>
  <c r="E35" i="203"/>
  <c r="E34" i="203"/>
  <c r="E33" i="203"/>
  <c r="E32" i="203"/>
  <c r="E31" i="203"/>
  <c r="E30" i="203"/>
  <c r="E29" i="203"/>
  <c r="E28" i="203"/>
  <c r="E27" i="203"/>
  <c r="E26" i="203"/>
  <c r="E25" i="203"/>
  <c r="E24" i="203"/>
  <c r="E23" i="203"/>
  <c r="E22" i="203"/>
  <c r="E21" i="203"/>
  <c r="E20" i="203"/>
  <c r="E19" i="203"/>
  <c r="E18" i="203"/>
  <c r="E17" i="203"/>
  <c r="E16" i="203"/>
  <c r="E15" i="203"/>
  <c r="E14" i="203"/>
  <c r="A25" i="3" l="1"/>
  <c r="F86" i="202" l="1"/>
  <c r="E37" i="198"/>
  <c r="F76" i="194"/>
  <c r="G10" i="3" l="1"/>
  <c r="M27" i="3"/>
  <c r="M29" i="3"/>
  <c r="M30" i="3"/>
  <c r="M31" i="3"/>
  <c r="M33" i="3"/>
  <c r="M34" i="3"/>
  <c r="M35" i="3"/>
  <c r="M36" i="3"/>
  <c r="M26" i="3"/>
  <c r="M13" i="3"/>
  <c r="M12" i="3"/>
  <c r="M11" i="3"/>
  <c r="M10" i="3"/>
  <c r="M9" i="3"/>
  <c r="M17" i="3"/>
  <c r="M16" i="3"/>
  <c r="M15" i="3"/>
  <c r="J12" i="3" l="1"/>
  <c r="L12" i="3" s="1"/>
  <c r="J11" i="3"/>
  <c r="L11" i="3" s="1"/>
  <c r="G12" i="3"/>
  <c r="G11" i="3"/>
  <c r="A12" i="3"/>
  <c r="A11" i="3"/>
  <c r="F143" i="202"/>
  <c r="F141" i="202"/>
  <c r="F140" i="202"/>
  <c r="F139" i="202"/>
  <c r="F138" i="202"/>
  <c r="F137" i="202"/>
  <c r="F136" i="202"/>
  <c r="F135" i="202"/>
  <c r="F134" i="202"/>
  <c r="F133" i="202"/>
  <c r="F132" i="202"/>
  <c r="F131" i="202"/>
  <c r="F130" i="202"/>
  <c r="F129" i="202"/>
  <c r="F128" i="202"/>
  <c r="F127" i="202"/>
  <c r="F126" i="202"/>
  <c r="F125" i="202"/>
  <c r="F124" i="202"/>
  <c r="F123" i="202"/>
  <c r="F122" i="202"/>
  <c r="F121" i="202"/>
  <c r="F120" i="202"/>
  <c r="F119" i="202"/>
  <c r="F118" i="202"/>
  <c r="F117" i="202"/>
  <c r="F116" i="202"/>
  <c r="F115" i="202"/>
  <c r="F114" i="202"/>
  <c r="F113" i="202"/>
  <c r="F112" i="202"/>
  <c r="F111" i="202"/>
  <c r="F110" i="202"/>
  <c r="F109" i="202"/>
  <c r="F108" i="202"/>
  <c r="F107" i="202"/>
  <c r="F106" i="202"/>
  <c r="F105" i="202"/>
  <c r="F104" i="202"/>
  <c r="F103" i="202"/>
  <c r="F102" i="202"/>
  <c r="F101" i="202"/>
  <c r="F100" i="202"/>
  <c r="F99" i="202"/>
  <c r="F97" i="202"/>
  <c r="F96" i="202"/>
  <c r="F92" i="202"/>
  <c r="F91" i="202"/>
  <c r="F90" i="202"/>
  <c r="F89" i="202"/>
  <c r="F88" i="202"/>
  <c r="F87" i="202"/>
  <c r="F85" i="202"/>
  <c r="F83" i="202"/>
  <c r="F82" i="202"/>
  <c r="F81" i="202"/>
  <c r="F80" i="202"/>
  <c r="F79" i="202"/>
  <c r="F78" i="202"/>
  <c r="F76" i="202"/>
  <c r="F75" i="202"/>
  <c r="F73" i="202"/>
  <c r="F72" i="202"/>
  <c r="F71" i="202"/>
  <c r="F70" i="202"/>
  <c r="F69" i="202"/>
  <c r="F68" i="202"/>
  <c r="F67" i="202"/>
  <c r="F66" i="202"/>
  <c r="F65" i="202"/>
  <c r="F64" i="202"/>
  <c r="F63" i="202"/>
  <c r="F62" i="202"/>
  <c r="F61" i="202"/>
  <c r="F59" i="202"/>
  <c r="F58" i="202"/>
  <c r="F57" i="202"/>
  <c r="F56" i="202"/>
  <c r="F55" i="202"/>
  <c r="F54" i="202"/>
  <c r="F53" i="202"/>
  <c r="F52" i="202"/>
  <c r="F51" i="202"/>
  <c r="F49" i="202"/>
  <c r="F48" i="202"/>
  <c r="F47" i="202"/>
  <c r="F46" i="202"/>
  <c r="F45" i="202"/>
  <c r="F44" i="202"/>
  <c r="F43" i="202"/>
  <c r="F42" i="202"/>
  <c r="F41" i="202"/>
  <c r="F40" i="202"/>
  <c r="F39" i="202"/>
  <c r="F38" i="202"/>
  <c r="F37" i="202"/>
  <c r="F36" i="202"/>
  <c r="F35" i="202"/>
  <c r="F34" i="202"/>
  <c r="F32" i="202"/>
  <c r="F31" i="202"/>
  <c r="F30" i="202"/>
  <c r="F29" i="202"/>
  <c r="F28" i="202"/>
  <c r="F27" i="202"/>
  <c r="F26" i="202"/>
  <c r="F25" i="202"/>
  <c r="F24" i="202"/>
  <c r="F23" i="202"/>
  <c r="F22" i="202"/>
  <c r="F21" i="202"/>
  <c r="F20" i="202"/>
  <c r="F19" i="202"/>
  <c r="E70" i="198"/>
  <c r="E79" i="198"/>
  <c r="E87" i="199"/>
  <c r="E79" i="195"/>
  <c r="E85" i="196"/>
  <c r="F84" i="194"/>
  <c r="E75" i="195"/>
  <c r="F75" i="194"/>
  <c r="F35" i="194"/>
  <c r="E36" i="195"/>
  <c r="E36" i="196"/>
  <c r="E39" i="198"/>
  <c r="J13" i="3"/>
  <c r="L13" i="3" s="1"/>
  <c r="J10" i="3"/>
  <c r="L10" i="3" s="1"/>
  <c r="L9" i="3"/>
  <c r="L17" i="3"/>
  <c r="J16" i="3"/>
  <c r="L16" i="3" s="1"/>
  <c r="J15" i="3"/>
  <c r="L15" i="3" s="1"/>
  <c r="G13" i="3"/>
  <c r="G9" i="3"/>
  <c r="G16" i="3"/>
  <c r="G15" i="3"/>
  <c r="A13" i="3"/>
  <c r="A10" i="3"/>
  <c r="A9" i="3"/>
  <c r="A17" i="3"/>
  <c r="A16" i="3"/>
  <c r="A15" i="3"/>
  <c r="F58" i="194"/>
  <c r="E133" i="199"/>
  <c r="E62" i="199"/>
  <c r="E65" i="199"/>
  <c r="E18" i="199"/>
  <c r="E19" i="199"/>
  <c r="E20" i="199"/>
  <c r="E21" i="199"/>
  <c r="E22" i="199"/>
  <c r="E23" i="199"/>
  <c r="E24" i="199"/>
  <c r="E25" i="199"/>
  <c r="E26" i="199"/>
  <c r="E27" i="199"/>
  <c r="E28" i="199"/>
  <c r="E29" i="199"/>
  <c r="E30" i="199"/>
  <c r="E32" i="199"/>
  <c r="E33" i="199"/>
  <c r="E34" i="199"/>
  <c r="E35" i="199"/>
  <c r="E36" i="199"/>
  <c r="E37" i="199"/>
  <c r="E38" i="199"/>
  <c r="E39" i="199"/>
  <c r="E40" i="199"/>
  <c r="E41" i="199"/>
  <c r="E43" i="199"/>
  <c r="E44" i="199"/>
  <c r="E45" i="199"/>
  <c r="E46" i="199"/>
  <c r="E47" i="199"/>
  <c r="E48" i="199"/>
  <c r="E49" i="199"/>
  <c r="E50" i="199"/>
  <c r="E51" i="199"/>
  <c r="E52" i="199"/>
  <c r="E53" i="199"/>
  <c r="E54" i="199"/>
  <c r="E55" i="199"/>
  <c r="E56" i="199"/>
  <c r="E58" i="199"/>
  <c r="E59" i="199"/>
  <c r="E60" i="199"/>
  <c r="E61" i="199"/>
  <c r="E63" i="199"/>
  <c r="E64" i="199"/>
  <c r="E66" i="199"/>
  <c r="E67" i="199"/>
  <c r="E68" i="199"/>
  <c r="E69" i="199"/>
  <c r="E70" i="199"/>
  <c r="E72" i="199"/>
  <c r="E73" i="199"/>
  <c r="E74" i="199"/>
  <c r="E75" i="199"/>
  <c r="E76" i="199"/>
  <c r="E78" i="199"/>
  <c r="E79" i="199"/>
  <c r="E81" i="199"/>
  <c r="E82" i="199"/>
  <c r="E83" i="199"/>
  <c r="E88" i="199"/>
  <c r="E90" i="199"/>
  <c r="E91" i="199"/>
  <c r="E92" i="199"/>
  <c r="E93" i="199"/>
  <c r="E95" i="199"/>
  <c r="E96" i="199"/>
  <c r="E97" i="199"/>
  <c r="E98" i="199"/>
  <c r="E99" i="199"/>
  <c r="E100" i="199"/>
  <c r="E101" i="199"/>
  <c r="E102" i="199"/>
  <c r="E103" i="199"/>
  <c r="E104" i="199"/>
  <c r="E105" i="199"/>
  <c r="E106" i="199"/>
  <c r="E107" i="199"/>
  <c r="E108" i="199"/>
  <c r="E109" i="199"/>
  <c r="E110" i="199"/>
  <c r="E111" i="199"/>
  <c r="E112" i="199"/>
  <c r="E113" i="199"/>
  <c r="E114" i="199"/>
  <c r="E115" i="199"/>
  <c r="E116" i="199"/>
  <c r="E117" i="199"/>
  <c r="E118" i="199"/>
  <c r="E119" i="199"/>
  <c r="E120" i="199"/>
  <c r="E121" i="199"/>
  <c r="E122" i="199"/>
  <c r="E123" i="199"/>
  <c r="E124" i="199"/>
  <c r="E125" i="199"/>
  <c r="E126" i="199"/>
  <c r="E127" i="199"/>
  <c r="E128" i="199"/>
  <c r="E129" i="199"/>
  <c r="E130" i="199"/>
  <c r="E131" i="199"/>
  <c r="E62" i="198"/>
  <c r="E25" i="198"/>
  <c r="E26" i="198"/>
  <c r="E27" i="198"/>
  <c r="E28" i="198"/>
  <c r="E29" i="198"/>
  <c r="E30" i="198"/>
  <c r="E31" i="198"/>
  <c r="E32" i="198"/>
  <c r="E33" i="198"/>
  <c r="E34" i="198"/>
  <c r="E35" i="198"/>
  <c r="E36" i="198"/>
  <c r="E38" i="198"/>
  <c r="E40" i="198"/>
  <c r="E41" i="198"/>
  <c r="E42" i="198"/>
  <c r="E43" i="198"/>
  <c r="E44" i="198"/>
  <c r="E46" i="198"/>
  <c r="E47" i="198"/>
  <c r="E48" i="198"/>
  <c r="E50" i="198"/>
  <c r="E51" i="198"/>
  <c r="E52" i="198"/>
  <c r="E53" i="198"/>
  <c r="E54" i="198"/>
  <c r="E55" i="198"/>
  <c r="E56" i="198"/>
  <c r="E57" i="198"/>
  <c r="E58" i="198"/>
  <c r="E59" i="198"/>
  <c r="E60" i="198"/>
  <c r="E61" i="198"/>
  <c r="E63" i="198"/>
  <c r="E64" i="198"/>
  <c r="E67" i="198"/>
  <c r="E68" i="198"/>
  <c r="E69" i="198"/>
  <c r="E71" i="198"/>
  <c r="E72" i="198"/>
  <c r="E73" i="198"/>
  <c r="E74" i="198"/>
  <c r="E75" i="198"/>
  <c r="E77" i="198"/>
  <c r="E78" i="198"/>
  <c r="E80" i="198"/>
  <c r="E82" i="198"/>
  <c r="E83" i="198"/>
  <c r="E89" i="198"/>
  <c r="E90" i="198"/>
  <c r="E91" i="198"/>
  <c r="E93" i="198"/>
  <c r="E131" i="196"/>
  <c r="E61" i="196"/>
  <c r="E62" i="196"/>
  <c r="E64" i="196"/>
  <c r="E18" i="196"/>
  <c r="E19" i="196"/>
  <c r="E20" i="196"/>
  <c r="E21" i="196"/>
  <c r="E22" i="196"/>
  <c r="E23" i="196"/>
  <c r="E24" i="196"/>
  <c r="E25" i="196"/>
  <c r="E26" i="196"/>
  <c r="E27" i="196"/>
  <c r="E28" i="196"/>
  <c r="E29" i="196"/>
  <c r="E30" i="196"/>
  <c r="E32" i="196"/>
  <c r="E33" i="196"/>
  <c r="E34" i="196"/>
  <c r="E35" i="196"/>
  <c r="E37" i="196"/>
  <c r="E38" i="196"/>
  <c r="E39" i="196"/>
  <c r="E40" i="196"/>
  <c r="E41" i="196"/>
  <c r="E42" i="196"/>
  <c r="E43" i="196"/>
  <c r="E44" i="196"/>
  <c r="E45" i="196"/>
  <c r="E46" i="196"/>
  <c r="E47" i="196"/>
  <c r="E48" i="196"/>
  <c r="E49" i="196"/>
  <c r="E50" i="196"/>
  <c r="E51" i="196"/>
  <c r="E52" i="196"/>
  <c r="E53" i="196"/>
  <c r="E54" i="196"/>
  <c r="E55" i="196"/>
  <c r="E56" i="196"/>
  <c r="E58" i="196"/>
  <c r="E59" i="196"/>
  <c r="E60" i="196"/>
  <c r="E63" i="196"/>
  <c r="E65" i="196"/>
  <c r="E66" i="196"/>
  <c r="E67" i="196"/>
  <c r="E68" i="196"/>
  <c r="E69" i="196"/>
  <c r="E71" i="196"/>
  <c r="E72" i="196"/>
  <c r="E73" i="196"/>
  <c r="E74" i="196"/>
  <c r="E75" i="196"/>
  <c r="E77" i="196"/>
  <c r="E78" i="196"/>
  <c r="E79" i="196"/>
  <c r="E80" i="196"/>
  <c r="E81" i="196"/>
  <c r="E87" i="196"/>
  <c r="E90" i="196"/>
  <c r="E91" i="196"/>
  <c r="E92" i="196"/>
  <c r="E93" i="196"/>
  <c r="E94" i="196"/>
  <c r="E95" i="196"/>
  <c r="E96" i="196"/>
  <c r="E97" i="196"/>
  <c r="E98" i="196"/>
  <c r="E99" i="196"/>
  <c r="E100" i="196"/>
  <c r="E101" i="196"/>
  <c r="E102" i="196"/>
  <c r="E103" i="196"/>
  <c r="E104" i="196"/>
  <c r="E105" i="196"/>
  <c r="E106" i="196"/>
  <c r="E107" i="196"/>
  <c r="E108" i="196"/>
  <c r="E109" i="196"/>
  <c r="E110" i="196"/>
  <c r="E111" i="196"/>
  <c r="E112" i="196"/>
  <c r="E113" i="196"/>
  <c r="E114" i="196"/>
  <c r="E115" i="196"/>
  <c r="E116" i="196"/>
  <c r="E117" i="196"/>
  <c r="E118" i="196"/>
  <c r="E119" i="196"/>
  <c r="E120" i="196"/>
  <c r="E121" i="196"/>
  <c r="E122" i="196"/>
  <c r="E123" i="196"/>
  <c r="E124" i="196"/>
  <c r="E125" i="196"/>
  <c r="E126" i="196"/>
  <c r="E127" i="196"/>
  <c r="E128" i="196"/>
  <c r="E129" i="196"/>
  <c r="E68" i="195"/>
  <c r="E123" i="195"/>
  <c r="F109" i="194"/>
  <c r="F107" i="194"/>
  <c r="F68" i="194"/>
  <c r="E59" i="195"/>
  <c r="E62" i="195"/>
  <c r="E80" i="195"/>
  <c r="E19" i="195"/>
  <c r="E20" i="195"/>
  <c r="E21" i="195"/>
  <c r="E22" i="195"/>
  <c r="E23" i="195"/>
  <c r="E24" i="195"/>
  <c r="E25" i="195"/>
  <c r="E26" i="195"/>
  <c r="E27" i="195"/>
  <c r="E28" i="195"/>
  <c r="E29" i="195"/>
  <c r="E30" i="195"/>
  <c r="E31" i="195"/>
  <c r="E32" i="195"/>
  <c r="E33" i="195"/>
  <c r="E34" i="195"/>
  <c r="E35" i="195"/>
  <c r="E37" i="195"/>
  <c r="E38" i="195"/>
  <c r="E39" i="195"/>
  <c r="E40" i="195"/>
  <c r="E41" i="195"/>
  <c r="E42" i="195"/>
  <c r="E43" i="195"/>
  <c r="E44" i="195"/>
  <c r="E45" i="195"/>
  <c r="E46" i="195"/>
  <c r="E47" i="195"/>
  <c r="E48" i="195"/>
  <c r="E49" i="195"/>
  <c r="E50" i="195"/>
  <c r="E51" i="195"/>
  <c r="E52" i="195"/>
  <c r="E53" i="195"/>
  <c r="E54" i="195"/>
  <c r="E55" i="195"/>
  <c r="E56" i="195"/>
  <c r="E57" i="195"/>
  <c r="E58" i="195"/>
  <c r="E60" i="195"/>
  <c r="E61" i="195"/>
  <c r="E63" i="195"/>
  <c r="E64" i="195"/>
  <c r="E65" i="195"/>
  <c r="E66" i="195"/>
  <c r="E67" i="195"/>
  <c r="E69" i="195"/>
  <c r="E70" i="195"/>
  <c r="E71" i="195"/>
  <c r="E72" i="195"/>
  <c r="E73" i="195"/>
  <c r="E76" i="195"/>
  <c r="E82" i="195"/>
  <c r="E83" i="195"/>
  <c r="E84" i="195"/>
  <c r="E85" i="195"/>
  <c r="E86" i="195"/>
  <c r="E87" i="195"/>
  <c r="E88" i="195"/>
  <c r="E89" i="195"/>
  <c r="E90" i="195"/>
  <c r="E91" i="195"/>
  <c r="E92" i="195"/>
  <c r="E93" i="195"/>
  <c r="E94" i="195"/>
  <c r="E95" i="195"/>
  <c r="E96" i="195"/>
  <c r="E97" i="195"/>
  <c r="E98" i="195"/>
  <c r="E99" i="195"/>
  <c r="E100" i="195"/>
  <c r="E101" i="195"/>
  <c r="E102" i="195"/>
  <c r="E103" i="195"/>
  <c r="E104" i="195"/>
  <c r="E105" i="195"/>
  <c r="E106" i="195"/>
  <c r="E107" i="195"/>
  <c r="E108" i="195"/>
  <c r="E109" i="195"/>
  <c r="E110" i="195"/>
  <c r="E111" i="195"/>
  <c r="E112" i="195"/>
  <c r="E114" i="195"/>
  <c r="E115" i="195"/>
  <c r="E116" i="195"/>
  <c r="E117" i="195"/>
  <c r="E118" i="195"/>
  <c r="E119" i="195"/>
  <c r="E120" i="195"/>
  <c r="E121" i="195"/>
  <c r="E122" i="195"/>
  <c r="F60" i="194"/>
  <c r="F19" i="194"/>
  <c r="F20" i="194"/>
  <c r="F21" i="194"/>
  <c r="F22" i="194"/>
  <c r="F23" i="194"/>
  <c r="F24" i="194"/>
  <c r="F25" i="194"/>
  <c r="F26" i="194"/>
  <c r="F27" i="194"/>
  <c r="F28" i="194"/>
  <c r="F29" i="194"/>
  <c r="F30" i="194"/>
  <c r="F31" i="194"/>
  <c r="F32" i="194"/>
  <c r="F34" i="194"/>
  <c r="F36" i="194"/>
  <c r="F37" i="194"/>
  <c r="F38" i="194"/>
  <c r="F39" i="194"/>
  <c r="F40" i="194"/>
  <c r="F42" i="194"/>
  <c r="F43" i="194"/>
  <c r="F45" i="194"/>
  <c r="F47" i="194"/>
  <c r="F49" i="194"/>
  <c r="F50" i="194"/>
  <c r="F51" i="194"/>
  <c r="F52" i="194"/>
  <c r="F53" i="194"/>
  <c r="F54" i="194"/>
  <c r="F55" i="194"/>
  <c r="F56" i="194"/>
  <c r="F57" i="194"/>
  <c r="F61" i="194"/>
  <c r="F62" i="194"/>
  <c r="F65" i="194"/>
  <c r="F66" i="194"/>
  <c r="F67" i="194"/>
  <c r="F69" i="194"/>
  <c r="F70" i="194"/>
  <c r="F71" i="194"/>
  <c r="F72" i="194"/>
  <c r="F73" i="194"/>
  <c r="F77" i="194"/>
  <c r="F78" i="194"/>
  <c r="F79" i="194"/>
  <c r="F80" i="194"/>
  <c r="F86" i="194"/>
  <c r="F87" i="194"/>
  <c r="F88" i="194"/>
  <c r="F89" i="194"/>
  <c r="F90" i="194"/>
  <c r="F92" i="194"/>
  <c r="F93" i="194"/>
  <c r="F94" i="194"/>
  <c r="F95" i="194"/>
  <c r="F96" i="194"/>
  <c r="F97" i="194"/>
  <c r="F98" i="194"/>
  <c r="F100" i="194"/>
  <c r="F101" i="194"/>
  <c r="F102" i="194"/>
  <c r="F103" i="194"/>
  <c r="F104" i="194"/>
  <c r="F106" i="194"/>
  <c r="E59" i="192"/>
  <c r="E58" i="191"/>
  <c r="A4" i="19"/>
  <c r="A7" i="3"/>
  <c r="A26" i="3"/>
  <c r="A27" i="3"/>
  <c r="A29" i="3"/>
  <c r="A30" i="3"/>
  <c r="A31" i="3"/>
  <c r="A33" i="3"/>
  <c r="A34" i="3"/>
  <c r="A35" i="3"/>
  <c r="A36" i="3"/>
  <c r="J36" i="3"/>
  <c r="G36" i="3"/>
  <c r="J30" i="3"/>
  <c r="L30" i="3" s="1"/>
  <c r="G30" i="3"/>
  <c r="E58" i="173"/>
  <c r="G64" i="172"/>
  <c r="E60" i="192"/>
  <c r="E15" i="192"/>
  <c r="E16" i="192"/>
  <c r="E17" i="192"/>
  <c r="E18" i="192"/>
  <c r="E19" i="192"/>
  <c r="E20" i="192"/>
  <c r="E21" i="192"/>
  <c r="E22" i="192"/>
  <c r="E23" i="192"/>
  <c r="E24" i="192"/>
  <c r="E25" i="192"/>
  <c r="E26" i="192"/>
  <c r="E27" i="192"/>
  <c r="E28" i="192"/>
  <c r="E29" i="192"/>
  <c r="E30" i="192"/>
  <c r="E31" i="192"/>
  <c r="E32" i="192"/>
  <c r="E33" i="192"/>
  <c r="E34" i="192"/>
  <c r="E35" i="192"/>
  <c r="E36" i="192"/>
  <c r="E37" i="192"/>
  <c r="E38" i="192"/>
  <c r="E39" i="192"/>
  <c r="E40" i="192"/>
  <c r="E41" i="192"/>
  <c r="E42" i="192"/>
  <c r="E43" i="192"/>
  <c r="E44" i="192"/>
  <c r="E45" i="192"/>
  <c r="E46" i="192"/>
  <c r="E47" i="192"/>
  <c r="E48" i="192"/>
  <c r="E49" i="192"/>
  <c r="E50" i="192"/>
  <c r="E51" i="192"/>
  <c r="E52" i="192"/>
  <c r="E53" i="192"/>
  <c r="E54" i="192"/>
  <c r="E55" i="192"/>
  <c r="E56" i="192"/>
  <c r="E57" i="192"/>
  <c r="E58" i="192"/>
  <c r="E61" i="192"/>
  <c r="E62" i="192"/>
  <c r="E63" i="192"/>
  <c r="E64" i="192"/>
  <c r="E65" i="192"/>
  <c r="E66" i="192"/>
  <c r="E67" i="192"/>
  <c r="E68" i="192"/>
  <c r="E69" i="192"/>
  <c r="E70" i="192"/>
  <c r="E71" i="192"/>
  <c r="E72" i="192"/>
  <c r="E73" i="192"/>
  <c r="E74" i="192"/>
  <c r="E75" i="192"/>
  <c r="E76" i="192"/>
  <c r="E77" i="192"/>
  <c r="E78" i="192"/>
  <c r="E79" i="192"/>
  <c r="E80" i="192"/>
  <c r="E81" i="192"/>
  <c r="E82" i="192"/>
  <c r="E83" i="192"/>
  <c r="E84" i="192"/>
  <c r="E86" i="192"/>
  <c r="E87" i="192"/>
  <c r="E88" i="192"/>
  <c r="E89" i="192"/>
  <c r="E90" i="192"/>
  <c r="E93" i="192"/>
  <c r="E94" i="192"/>
  <c r="E97" i="192"/>
  <c r="E98" i="192"/>
  <c r="E99" i="192"/>
  <c r="E100" i="192"/>
  <c r="E101" i="192"/>
  <c r="E102" i="192"/>
  <c r="E103" i="192"/>
  <c r="E104" i="192"/>
  <c r="E105" i="192"/>
  <c r="E106" i="192"/>
  <c r="E55" i="174"/>
  <c r="G69" i="170"/>
  <c r="E59" i="191"/>
  <c r="E15" i="191"/>
  <c r="E16" i="191"/>
  <c r="E17" i="191"/>
  <c r="E18" i="191"/>
  <c r="E19" i="191"/>
  <c r="E20" i="191"/>
  <c r="E21" i="191"/>
  <c r="E22" i="191"/>
  <c r="E23" i="191"/>
  <c r="E24" i="191"/>
  <c r="E25" i="191"/>
  <c r="E26" i="191"/>
  <c r="E27" i="191"/>
  <c r="E28" i="191"/>
  <c r="E29" i="191"/>
  <c r="E30" i="191"/>
  <c r="E31" i="191"/>
  <c r="E32" i="191"/>
  <c r="E33" i="191"/>
  <c r="E34" i="191"/>
  <c r="E35" i="191"/>
  <c r="E36" i="191"/>
  <c r="E37" i="191"/>
  <c r="E38" i="191"/>
  <c r="E39" i="191"/>
  <c r="E40" i="191"/>
  <c r="E41" i="191"/>
  <c r="E42" i="191"/>
  <c r="E43" i="191"/>
  <c r="E44" i="191"/>
  <c r="E45" i="191"/>
  <c r="E46" i="191"/>
  <c r="E47" i="191"/>
  <c r="E48" i="191"/>
  <c r="E49" i="191"/>
  <c r="E50" i="191"/>
  <c r="E51" i="191"/>
  <c r="E52" i="191"/>
  <c r="E53" i="191"/>
  <c r="E54" i="191"/>
  <c r="E55" i="191"/>
  <c r="E56" i="191"/>
  <c r="E57" i="191"/>
  <c r="E60" i="191"/>
  <c r="E61" i="191"/>
  <c r="E62" i="191"/>
  <c r="E63" i="191"/>
  <c r="E64" i="191"/>
  <c r="E65" i="191"/>
  <c r="E66" i="191"/>
  <c r="E67" i="191"/>
  <c r="E68" i="191"/>
  <c r="E69" i="191"/>
  <c r="E70" i="191"/>
  <c r="E71" i="191"/>
  <c r="E72" i="191"/>
  <c r="E73" i="191"/>
  <c r="E74" i="191"/>
  <c r="E75" i="191"/>
  <c r="E76" i="191"/>
  <c r="E77" i="191"/>
  <c r="E78" i="191"/>
  <c r="E79" i="191"/>
  <c r="E80" i="191"/>
  <c r="E81" i="191"/>
  <c r="E82" i="191"/>
  <c r="E83" i="191"/>
  <c r="E85" i="191"/>
  <c r="E86" i="191"/>
  <c r="E87" i="191"/>
  <c r="E88" i="191"/>
  <c r="E89" i="191"/>
  <c r="E92" i="191"/>
  <c r="E93" i="191"/>
  <c r="E96" i="191"/>
  <c r="E97" i="191"/>
  <c r="E98" i="191"/>
  <c r="E99" i="191"/>
  <c r="E100" i="191"/>
  <c r="E101" i="191"/>
  <c r="E102" i="191"/>
  <c r="E103" i="191"/>
  <c r="E104" i="191"/>
  <c r="E105" i="191"/>
  <c r="G120" i="172"/>
  <c r="G119" i="172"/>
  <c r="G118" i="172"/>
  <c r="G117" i="172"/>
  <c r="G116" i="172"/>
  <c r="G115" i="172"/>
  <c r="G114" i="172"/>
  <c r="G113" i="172"/>
  <c r="G112" i="172"/>
  <c r="G111" i="172"/>
  <c r="E104" i="173"/>
  <c r="E103" i="173"/>
  <c r="E102" i="173"/>
  <c r="E101" i="173"/>
  <c r="E100" i="173"/>
  <c r="E99" i="173"/>
  <c r="E98" i="173"/>
  <c r="E97" i="173"/>
  <c r="E96" i="173"/>
  <c r="E95" i="173"/>
  <c r="E71" i="173"/>
  <c r="E92" i="173"/>
  <c r="E69" i="173"/>
  <c r="G106" i="172"/>
  <c r="G78" i="172"/>
  <c r="G76" i="172"/>
  <c r="E95" i="174"/>
  <c r="E94" i="174"/>
  <c r="E93" i="174"/>
  <c r="E92" i="174"/>
  <c r="E91" i="174"/>
  <c r="E90" i="174"/>
  <c r="E89" i="174"/>
  <c r="E88" i="174"/>
  <c r="E87" i="174"/>
  <c r="E86" i="174"/>
  <c r="E67" i="174"/>
  <c r="E83" i="174"/>
  <c r="E65" i="174"/>
  <c r="G83" i="170"/>
  <c r="G116" i="170"/>
  <c r="G115" i="170"/>
  <c r="G81" i="170"/>
  <c r="G126" i="170"/>
  <c r="G125" i="170"/>
  <c r="G124" i="170"/>
  <c r="G123" i="170"/>
  <c r="G132" i="170"/>
  <c r="G128" i="170"/>
  <c r="G130" i="170"/>
  <c r="G127" i="170"/>
  <c r="G122" i="170"/>
  <c r="G131" i="170"/>
  <c r="E72" i="173"/>
  <c r="G80" i="172"/>
  <c r="E68" i="174"/>
  <c r="G86" i="170"/>
  <c r="J27" i="3"/>
  <c r="L27" i="3" s="1"/>
  <c r="L29" i="3"/>
  <c r="J34" i="3"/>
  <c r="L34" i="3" s="1"/>
  <c r="J26" i="3"/>
  <c r="L26" i="3" s="1"/>
  <c r="E70" i="173"/>
  <c r="G77" i="172"/>
  <c r="E66" i="174"/>
  <c r="G82" i="170"/>
  <c r="E19" i="173"/>
  <c r="G20" i="172"/>
  <c r="E19" i="174"/>
  <c r="G20" i="170"/>
  <c r="A3" i="19"/>
  <c r="G35" i="3"/>
  <c r="G34" i="3"/>
  <c r="G33" i="3"/>
  <c r="G31" i="3"/>
  <c r="G27" i="3"/>
  <c r="G26" i="3"/>
  <c r="E14" i="173"/>
  <c r="E91" i="173"/>
  <c r="E86" i="173"/>
  <c r="E81" i="173"/>
  <c r="E80" i="173"/>
  <c r="E79" i="173"/>
  <c r="E77" i="173"/>
  <c r="E76" i="173"/>
  <c r="E75" i="173"/>
  <c r="E74" i="173"/>
  <c r="E73" i="173"/>
  <c r="E68" i="173"/>
  <c r="E67" i="173"/>
  <c r="E66" i="173"/>
  <c r="E64" i="173"/>
  <c r="E63" i="173"/>
  <c r="E60" i="173"/>
  <c r="E62" i="173"/>
  <c r="E65" i="173"/>
  <c r="E61" i="173"/>
  <c r="E59" i="173"/>
  <c r="E46" i="173"/>
  <c r="E56" i="173"/>
  <c r="E55" i="173"/>
  <c r="E52" i="173"/>
  <c r="E51" i="173"/>
  <c r="E50" i="173"/>
  <c r="E49" i="173"/>
  <c r="E48" i="173"/>
  <c r="E47" i="173"/>
  <c r="E45" i="173"/>
  <c r="E44" i="173"/>
  <c r="E43" i="173"/>
  <c r="E42" i="173"/>
  <c r="E41" i="173"/>
  <c r="E39" i="173"/>
  <c r="E38" i="173"/>
  <c r="E36" i="173"/>
  <c r="E34" i="173"/>
  <c r="E33" i="173"/>
  <c r="E31" i="173"/>
  <c r="E30" i="173"/>
  <c r="E29" i="173"/>
  <c r="E28" i="173"/>
  <c r="E26" i="173"/>
  <c r="E22" i="173"/>
  <c r="E23" i="173"/>
  <c r="E21" i="173"/>
  <c r="E20" i="173"/>
  <c r="E15" i="173"/>
  <c r="E17" i="173"/>
  <c r="E40" i="173"/>
  <c r="E16" i="173"/>
  <c r="E18" i="173"/>
  <c r="E24" i="173"/>
  <c r="E25" i="173"/>
  <c r="E27" i="173"/>
  <c r="E32" i="173"/>
  <c r="E35" i="173"/>
  <c r="E37" i="173"/>
  <c r="E53" i="173"/>
  <c r="E54" i="173"/>
  <c r="E57" i="173"/>
  <c r="E78" i="173"/>
  <c r="E82" i="173"/>
  <c r="E84" i="173"/>
  <c r="E85" i="173"/>
  <c r="E87" i="173"/>
  <c r="E88" i="173"/>
  <c r="G105" i="172"/>
  <c r="G91" i="172"/>
  <c r="G90" i="172"/>
  <c r="G89" i="172"/>
  <c r="G86" i="172"/>
  <c r="G85" i="172"/>
  <c r="G84" i="172"/>
  <c r="G82" i="172"/>
  <c r="G81" i="172"/>
  <c r="G70" i="172"/>
  <c r="G69" i="172"/>
  <c r="G98" i="172"/>
  <c r="G68" i="172"/>
  <c r="G72" i="172"/>
  <c r="G67" i="172"/>
  <c r="G66" i="172"/>
  <c r="G62" i="172"/>
  <c r="G61" i="172"/>
  <c r="G60" i="172"/>
  <c r="G58" i="172"/>
  <c r="G56" i="172"/>
  <c r="G55" i="172"/>
  <c r="G53" i="172"/>
  <c r="G52" i="172"/>
  <c r="G51" i="172"/>
  <c r="G50" i="172"/>
  <c r="G49" i="172"/>
  <c r="G48" i="172"/>
  <c r="G47" i="172"/>
  <c r="G46" i="172"/>
  <c r="G45" i="172"/>
  <c r="G44" i="172"/>
  <c r="G42" i="172"/>
  <c r="G41" i="172"/>
  <c r="G37" i="172"/>
  <c r="G36" i="172"/>
  <c r="G34" i="172"/>
  <c r="G33" i="172"/>
  <c r="G32" i="172"/>
  <c r="G31" i="172"/>
  <c r="G28" i="172"/>
  <c r="G24" i="172"/>
  <c r="G22" i="172"/>
  <c r="G21" i="172"/>
  <c r="G17" i="172"/>
  <c r="G16" i="172"/>
  <c r="G43" i="172"/>
  <c r="G14" i="172"/>
  <c r="G15" i="172"/>
  <c r="G18" i="172"/>
  <c r="G19" i="172"/>
  <c r="G23" i="172"/>
  <c r="G26" i="172"/>
  <c r="G27" i="172"/>
  <c r="G30" i="172"/>
  <c r="G35" i="172"/>
  <c r="G38" i="172"/>
  <c r="G40" i="172"/>
  <c r="G57" i="172"/>
  <c r="G59" i="172"/>
  <c r="G63" i="172"/>
  <c r="G71" i="172"/>
  <c r="G73" i="172"/>
  <c r="G74" i="172"/>
  <c r="G75" i="172"/>
  <c r="G83" i="172"/>
  <c r="G87" i="172"/>
  <c r="G88" i="172"/>
  <c r="G92" i="172"/>
  <c r="G95" i="172"/>
  <c r="G96" i="172"/>
  <c r="G99" i="172"/>
  <c r="G100" i="172"/>
  <c r="E81" i="174"/>
  <c r="E58" i="174"/>
  <c r="E75" i="174"/>
  <c r="E74" i="174"/>
  <c r="E72" i="174"/>
  <c r="E71" i="174"/>
  <c r="E69" i="174"/>
  <c r="E62" i="174"/>
  <c r="E61" i="174"/>
  <c r="E60" i="174"/>
  <c r="E57" i="174"/>
  <c r="E53" i="174"/>
  <c r="E52" i="174"/>
  <c r="E50" i="174"/>
  <c r="E49" i="174"/>
  <c r="E48" i="174"/>
  <c r="E47" i="174"/>
  <c r="E46" i="174"/>
  <c r="E42" i="174"/>
  <c r="E41" i="174"/>
  <c r="E45" i="174"/>
  <c r="E44" i="174"/>
  <c r="E43" i="174"/>
  <c r="E40" i="174"/>
  <c r="E39" i="174"/>
  <c r="E37" i="174"/>
  <c r="E36" i="174"/>
  <c r="E34" i="174"/>
  <c r="E33" i="174"/>
  <c r="E32" i="174"/>
  <c r="E30" i="174"/>
  <c r="E29" i="174"/>
  <c r="E28" i="174"/>
  <c r="E26" i="174"/>
  <c r="E22" i="174"/>
  <c r="E23" i="174"/>
  <c r="E21" i="174"/>
  <c r="E20" i="174"/>
  <c r="E17" i="174"/>
  <c r="E14" i="174"/>
  <c r="E38" i="174"/>
  <c r="E16" i="174"/>
  <c r="E18" i="174"/>
  <c r="E24" i="174"/>
  <c r="E25" i="174"/>
  <c r="E27" i="174"/>
  <c r="E31" i="174"/>
  <c r="E35" i="174"/>
  <c r="E51" i="174"/>
  <c r="E54" i="174"/>
  <c r="E56" i="174"/>
  <c r="E59" i="174"/>
  <c r="E63" i="174"/>
  <c r="E64" i="174"/>
  <c r="E70" i="174"/>
  <c r="E73" i="174"/>
  <c r="E76" i="174"/>
  <c r="E78" i="174"/>
  <c r="E79" i="174"/>
  <c r="E80" i="174"/>
  <c r="E84" i="174"/>
  <c r="G54" i="170"/>
  <c r="G53" i="170"/>
  <c r="G52" i="170"/>
  <c r="G51" i="170"/>
  <c r="G113" i="170"/>
  <c r="G98" i="170"/>
  <c r="G97" i="170"/>
  <c r="G96" i="170"/>
  <c r="G93" i="170"/>
  <c r="G92" i="170"/>
  <c r="G89" i="170"/>
  <c r="G91" i="170"/>
  <c r="G88" i="170"/>
  <c r="G87" i="170"/>
  <c r="G75" i="170"/>
  <c r="G74" i="170"/>
  <c r="G77" i="170"/>
  <c r="G72" i="170"/>
  <c r="G50" i="170"/>
  <c r="G49" i="170"/>
  <c r="G107" i="170"/>
  <c r="G106" i="170"/>
  <c r="G48" i="170"/>
  <c r="G47" i="170"/>
  <c r="G65" i="170"/>
  <c r="G64" i="170"/>
  <c r="G62" i="170"/>
  <c r="G60" i="170"/>
  <c r="G59" i="170"/>
  <c r="G56" i="170"/>
  <c r="G55" i="170"/>
  <c r="G43" i="170"/>
  <c r="G45" i="170"/>
  <c r="G44" i="170"/>
  <c r="G41" i="170"/>
  <c r="G39" i="170"/>
  <c r="G38" i="170"/>
  <c r="G36" i="170"/>
  <c r="G35" i="170"/>
  <c r="G34" i="170"/>
  <c r="G32" i="170"/>
  <c r="G28" i="170"/>
  <c r="G27" i="170"/>
  <c r="G23" i="170"/>
  <c r="G22" i="170"/>
  <c r="G21" i="170"/>
  <c r="G73" i="170"/>
  <c r="G71" i="170"/>
  <c r="G46" i="170"/>
  <c r="G18" i="170"/>
  <c r="G15" i="170"/>
  <c r="G14" i="170"/>
  <c r="G16" i="170"/>
  <c r="G17" i="170"/>
  <c r="G19" i="170"/>
  <c r="G31" i="170"/>
  <c r="G37" i="170"/>
  <c r="G40" i="170"/>
  <c r="G61" i="170"/>
  <c r="G63" i="170"/>
  <c r="G68" i="170"/>
  <c r="G76" i="170"/>
  <c r="G78" i="170"/>
  <c r="G79" i="170"/>
  <c r="G80" i="170"/>
  <c r="G94" i="170"/>
  <c r="G95" i="170"/>
  <c r="G99" i="170"/>
  <c r="G101" i="170"/>
  <c r="G102" i="170"/>
  <c r="G103" i="170"/>
  <c r="G104" i="170"/>
  <c r="G105" i="170"/>
  <c r="G108" i="170"/>
  <c r="G109" i="170"/>
  <c r="G118" i="170"/>
  <c r="D45" i="3"/>
  <c r="D46" i="3"/>
  <c r="D47" i="3"/>
  <c r="D48" i="3"/>
  <c r="D49" i="3"/>
  <c r="D50" i="3"/>
  <c r="D51" i="3"/>
  <c r="D44" i="3"/>
  <c r="J35" i="3"/>
  <c r="J33" i="3"/>
  <c r="L33" i="3" s="1"/>
  <c r="J31" i="3"/>
  <c r="A37" i="3"/>
  <c r="E20" i="19" l="1"/>
  <c r="E18" i="19"/>
  <c r="E16" i="19"/>
  <c r="C7" i="19"/>
  <c r="E35" i="19"/>
  <c r="E22" i="19"/>
  <c r="E12" i="19"/>
  <c r="C8" i="19"/>
  <c r="C28" i="19"/>
  <c r="F68" i="19"/>
  <c r="F64" i="19"/>
  <c r="E14" i="19"/>
  <c r="F54" i="19" s="1"/>
  <c r="F71" i="19"/>
  <c r="C31" i="19"/>
  <c r="F66" i="19"/>
  <c r="E33" i="19" l="1"/>
  <c r="F52" i="19"/>
</calcChain>
</file>

<file path=xl/sharedStrings.xml><?xml version="1.0" encoding="utf-8"?>
<sst xmlns="http://schemas.openxmlformats.org/spreadsheetml/2006/main" count="5565" uniqueCount="785">
  <si>
    <t>ΣΥΝΔΥΑΖΕΤΑΙ ΥΠΟΧΡΕΩΤΙΚΑ ΜΕ 454 Ή 177</t>
  </si>
  <si>
    <t>ΣΥΝΔΥΑΖΕΤΑΙ ΥΠΟΧΡΕΩΤΙΚΑ ΜΕ 4FU. ΔΕΝ ΣΥΝΔΥΑΖΕΤΑΙ ΜΕ 709</t>
  </si>
  <si>
    <t>65W</t>
  </si>
  <si>
    <t>6KC</t>
  </si>
  <si>
    <t>ΕΙΔΙΚΟ ΧΡΩΜΑ ΠΑΣΤΕΛ ΛΕΥΚΟ GHIACHIO (ΚΩΔ. ΧΡΩΜΑΤΟΣ 296)</t>
  </si>
  <si>
    <t>ΕΙΔΙΚΟ ΧΡΩΜΑ ΠΑΣΤΕΛ KOKKINO ALFA (ΚΩΔ. ΧΡΩΜΑΤΟΣ 289)</t>
  </si>
  <si>
    <t>ΜΕΤΑΛΛΙΚΟ ΧΡΩΜΑ ΑΣΗΜΙ ALFA (ΚΩΔ. ΧΡΩΜΑΤΟΣ 620)</t>
  </si>
  <si>
    <t>ΜΕΤΑΛΛΙΚΟ ΧΡΩΜΑ ΓΚΡΙ MAGNESIUM (ΚΩΔ. ΧΡΩΜΑΤΟΣ 318)</t>
  </si>
  <si>
    <t>5CD</t>
  </si>
  <si>
    <t>ΜΕΤΑΛΛΙΚΟ ΧΡΩΜΑ ΓΚΡΙ ANTRACITE (ΚΩΔ. ΧΡΩΜΑΤΟΣ 319)</t>
  </si>
  <si>
    <t>ΕΙΔΙΚΟ ΧΡΩΜΑ ΠΕΡΛΕ ΚΟΚΚΙΝΟ COMPETIZIONE (ΚΩΔ. ΧΡΩΜΑΤΟΣ 134)</t>
  </si>
  <si>
    <t>ΜΕΤΑΛΛΙΚΟ ΧΡΩΜΑ ΜΠΛΕ PROFONDO (ΚΩΔ. ΧΡΩΜΑΤΟΣ 466)</t>
  </si>
  <si>
    <t>ΜΕΤΑΛΛΙΚΟ ΧΡΩΜΑ ΜΑΥΡΟ ETNA (ΚΩΔ. ΧΡΩΜΑΤΟΣ 805)</t>
  </si>
  <si>
    <t>5CE</t>
  </si>
  <si>
    <t>6BT</t>
  </si>
  <si>
    <t>6KE</t>
  </si>
  <si>
    <t>ΣΥΝΔΥΑΖΕΤΑΙ ΥΠΟΧΡΕΩΤΙΚΑ ΜΕ 097. ΔΕΝ ΣΥΝΔΥΑΖΕΤΑΙ ΜΕ 6KE</t>
  </si>
  <si>
    <t>ΣΥΝΔΥΑΖΕΤΑΙ ΥΠΟΧΡΕΩΤΙΚΑ ΜΕ 102. ΔΕΝ ΣΥΝΔΥΑΖΕΤΑΙ ΜΕ 6KE</t>
  </si>
  <si>
    <t>ΔΕΝ ΣΥΝΔΥΑΖΕΤΑΙ ΜΕ 6KC</t>
  </si>
  <si>
    <t>ΔΕΝ ΣΥΝΔΥΑΖΕΤΑΙ ΜΕ 6KC, 68A</t>
  </si>
  <si>
    <t>ΣΥΝΔΥΑΖΕΤΑΙ ΥΠΟΧΡΕΩΤΙΚΑ ΜΕ 4GF. ΔΕΝ ΣΥΝΔΥΑΖΕΤΑΙ ΜΕ 6KE, 6KC</t>
  </si>
  <si>
    <t>ΣΥΝΔΥΑΖΕΤΑΙ ΥΠΟΧΡΕΩΤΙΚΑ ΜΕ 140. ΔΕΝ ΣΥΝΔΥΑΖΕΤΑΙ ΜΕ 6KC, 68Α</t>
  </si>
  <si>
    <t>ΣΥΝΔΥΑΖΕΤΑΙ ΥΠΟΧΡΕΩΤΙΚΑ ΜΕ 65W Ή 6KE Ή 6KC. ΔΕΝ ΣΥΝΔΥΑΖΕΤΑΙ ΜΕ 4CU Ή 6BT</t>
  </si>
  <si>
    <t>ΣΥΝΔΥΑΖΕΤΑΙ ΥΠΟΧΡΕΩΤΙΚΑ ΜΕ 717 Ή 4CU Ή 6BT. ΔΕΝ ΣΥΝΔΥΑΖΕΤΑΙ ΜΕ 803</t>
  </si>
  <si>
    <t>ΣΥΝΔΥΑΖΕΤΑΙ ΥΠΟΧΡΕΩΤΙΚΑ ΜΕ 65W Ή 6BT</t>
  </si>
  <si>
    <t>ΔΕΝ ΣΥΝΔΥΑΖΕΤΑΙ ΜΕ 68R, 6BT, 717</t>
  </si>
  <si>
    <t>ΣΥΝΔΥΑΖΕΤΑΙ ΥΠΟΧΡΕΩΤΙΚΑ ΜΕ 65W Ή 6BT Ή 6KC Ή 6KE</t>
  </si>
  <si>
    <t>ΣΥΝΔΥΑΖΕΤΑΙ ΥΠΟΧΡΕΩΤΙΚΑ ΜΕ 65W Ή 6BT Ή 6KC</t>
  </si>
  <si>
    <t>ΔΕΝ ΣΥΝΔΥΑΖΕΤΑΙ ΜΕ 6KC, 68Α</t>
  </si>
  <si>
    <t>ΔΕΝ ΣΥΝΔΥΑΖΕΤΑΙ ΜΕ 6KE</t>
  </si>
  <si>
    <t>ΣΥΝΔΥΑΖΕΤΑΙ ΥΠΟΧΡΕΩΤΙΚΑ ΜΕ 245 Ή 709 Ή 6KC Ή 6KE. ΔΕΝ ΣΥΝΔΥΑΖΕΤΑΙ ΜΕ 211</t>
  </si>
  <si>
    <t>ΣΥΝΔΥΑΖΕΤΑΙ ΥΠΟΧΡΕΩΤΙΚΑ ΜΕ 717 Ή 4CU Ή 6BT</t>
  </si>
  <si>
    <t>ΣΥΝΔΥΑΖΕΤΑΙ ΥΠΟΧΡΕΩΤΙΚΑ ΜΕ 4FU, 709</t>
  </si>
  <si>
    <t>ΣΥΝΔΥΑΖΕΤΑΙ ΥΠΟΧΡΕΩΤΙΚΑ ΜΕ 732 Ή 212</t>
  </si>
  <si>
    <t>ΣΥΝΔΥΑΖΕΤΑΙ ΥΠΟΧΡΕΩΤΙΚΑ ΜΕ 400</t>
  </si>
  <si>
    <t>ΣΥΝΔΥΑΖΕΤΑΙ ΥΠΟΧΡΕΩΤΙΚΑ ΜΕ 732 Ή 212. ΔΕΝ ΣΥΝΔΥΑΖΕΤΑΙ ΜΕ 420</t>
  </si>
  <si>
    <t>ΣΥΝΔΥΑΖΕΤΑΙ ΥΠΟΧΡΕΩΤΙΚΑ ΜΕ 5KW</t>
  </si>
  <si>
    <t>ΔΕΝ ΣΥΝΔΥΑΖΕΤΑΙ ΜΕ 177</t>
  </si>
  <si>
    <t>ΣΥΝΔΥΑΖΕΤΑΙ ΥΠΟΧΡΕΩΤΙΚΑ ΜΕ 140</t>
  </si>
  <si>
    <t>ΔΕΝ ΣΥΝΔΥΑΖΕΤΑΙ ΜΕ 4SU</t>
  </si>
  <si>
    <t>ΣΥΝΔΥΑΖΕΤΑΙ ΥΠΟΧΡΕΩΤΙΚΑ ΜΕ (212, 452) Ή (452, 732). ΔΕΝ ΣΥΝΔΥΑΖΕΤΑΙ ΜΕ 454, 456, 40Y</t>
  </si>
  <si>
    <t>HP (KW) / σ.α.λ.</t>
  </si>
  <si>
    <t>ΣΥΝΔΥΑΖΕΤΑΙ ΥΠΟΧΡΕΩΤΙΚΑ ΜΕ 65W Ή 6BT Ή 5RN Ή 6KC</t>
  </si>
  <si>
    <t>ΣΥΝΔΥΑΖΕΤΑΙ ΥΠΟΧΡΕΩΤΙΚΑ ΜΕ 65W Ή 6BT Ή 6KE Ή 6KC</t>
  </si>
  <si>
    <t>ΑΕΡΟΣΑΚΟΣ ΟΔΗΓΟΥ &amp; ΣΥΝΟΔΗΓΟΥ MULTISTAGE</t>
  </si>
  <si>
    <t>5C8                   
728</t>
  </si>
  <si>
    <t>4GF</t>
  </si>
  <si>
    <t>ΜΕΤΑΛΛΙΚΟ ΧΡΩΜΑ KOKKINO (ΚΩΔ. ΧΡΩΜΑΤΟΣ 106)</t>
  </si>
  <si>
    <t>5DT</t>
  </si>
  <si>
    <t>5C6</t>
  </si>
  <si>
    <t xml:space="preserve"> ΚΑΛΥMΑ ΕΞΩΤΕΡΙΚΟΥ ΚΑΘΡΕΠΤΗ NERO</t>
  </si>
  <si>
    <t>68R</t>
  </si>
  <si>
    <t>SPORT TIMONI ΜΕ ΔΕΡΜΑ ΚΑΙ ΚΟΚΚΙΝΕΣ ΡΑΦΕΣ</t>
  </si>
  <si>
    <t>VDC, ASR, MSR, CBC, e-Q2, HILL HOLDER</t>
  </si>
  <si>
    <t>ΔΙΑΙΡΟΥΜΕΝΟ ΠΙΣΩ ΚΑΘΙΣΜΑ ΜΕ 3 ΘΕΣΕΙΣ &amp; 3 ΠΡΟΣΚΕΦΑΛΑ</t>
  </si>
  <si>
    <t>ΠΙΝΑΚΑΣ ΟΡΓΑΝΩΝ ΜΕ ΛΕΥΚΟ ΦΩΤΙΣΜΟ</t>
  </si>
  <si>
    <t>57J</t>
  </si>
  <si>
    <t>ΡΕΖΕΡΒΑ ΤΥΠΟΥ ΑΝΑΓΚΗΣ</t>
  </si>
  <si>
    <t>4WE</t>
  </si>
  <si>
    <t>ΑΥΤΟΜΑΤΟ ΚΙΒΩΤΙΟ ΔΙΠΛΟΥ ΣΥΜΠΛΕΚΤΗ TCT</t>
  </si>
  <si>
    <t>MiTo</t>
  </si>
  <si>
    <t>2 ΠΛΕΥΡΙΚΟΙ ΑΕΡΟΣΑΚΟΙ ΚΕΦΑΛΗΣ (ΤΥΠΟΥ ΚΟΥΡΤΙΝΑΣ)</t>
  </si>
  <si>
    <t>ΑΕΡΟΣΑΚΟΣ ΓΟΝΑΤΩΝ ΟΔΗΓΟΥ</t>
  </si>
  <si>
    <t>ΠΙΣΩ ΦΩΤA LED &amp; ΕΜΠΡΟΣ ΦΩΤΑ ΗΜΕΡΑΣ (DAYTIME RUNNING LIGHTS)</t>
  </si>
  <si>
    <t>ΠΟΡΤΕΣ ΧΩΡΙΣ ΠΛΑΙΣΙΟ ΠΑΡΑΘΥΡΩΝ</t>
  </si>
  <si>
    <t>ΣΥΣΤΗΜΑ EASY ENTRY ΣΤΑ ΕΜΠΡΟΣ ΚΑΘΙΣΜΑΤΑ</t>
  </si>
  <si>
    <t>ΦΩΤΙΣΜΟΣ ΕΙΣΟΔΟΥ ΣΤΗ ΒΑΣΗ ΤΩΝ ΘΥΡΩΝ</t>
  </si>
  <si>
    <t>ΚΕΝΤΡΙΚΟ ΚΛΕΙΔΩΜΑ ΜΕ ΤΗΛΕΧΕΙΡΙΣΜΟ</t>
  </si>
  <si>
    <t>D.N.A. ΕΠΙΛΟΓΕΑΣ ΔΥΝΑΜΙΚΗΣ ΚΑΤΑΣΤΑΣΗΣ ΑΥΤΟΚΙΝΗΤΟΥ</t>
  </si>
  <si>
    <t>ΗΛΕΚΤΡΙΚΑ ΠΑΡΑΘΥΡΑ ΜΕ ΑΥΤΟΜΑΤΙΣΜΟ ΑΝΟΔΟΥ/ΚΑΘΟΔΟΥ</t>
  </si>
  <si>
    <t>6LY</t>
  </si>
  <si>
    <t>ΗΧΟΣΥΣΤΗΜΑ ΜΕ 6 ΗΧΕΙΑ,RADIO-CD &amp; MP3</t>
  </si>
  <si>
    <t>ΟΘΟΝΗ ΠΛΗΡΟΦΟΡΙΩΝ ΥΨΗΛΗΣ ΑΝΑΛΥΣΗΣ</t>
  </si>
  <si>
    <t>ΗΛΕΚΤΡΙΚΑ ΡΥΘΜΙΖΟΜΕΝΟΙ ΚΑΙ ΘΕΡΜΑΙΝΟΜΕΝΟΙ ΕΞ. ΚΑΘΡΕΠΤΕΣ</t>
  </si>
  <si>
    <t>ΤΑΜΠΛΩ SPRINT</t>
  </si>
  <si>
    <t>ΤΑΜΠΛΩ COMPETIZIONE (carbon look)</t>
  </si>
  <si>
    <t>ΔΙΑΚΟΣΜΗΤΙΚΟ ΜΑΡΣΠΙΕ ΑΛΟΥΜΙΝΙΟΥ</t>
  </si>
  <si>
    <t>ΚΡΥΦΟΣ ΦΩΤΙΣΜΟΣ NIGHT PANEL ΜΕ LED</t>
  </si>
  <si>
    <t>ΦΩΤΙZOMENOI ΚΑΘΡΕΠΤΕΣ ΣΤΑ ΑΛΕΞΗΛΙΑ</t>
  </si>
  <si>
    <t>ΔΙΑΚΟΣΜΗΤΙΚΟ ΧΡΩΜΙΟΥ ΣΤΗΝ ΒΑΣΗ ΤΩΝ ΠΑΡΑΘΥΡΩΝ</t>
  </si>
  <si>
    <t>4BJ</t>
  </si>
  <si>
    <t>5D9</t>
  </si>
  <si>
    <t>5DB</t>
  </si>
  <si>
    <t>5HA</t>
  </si>
  <si>
    <t>ΠΛΕΥΡΙΚΟ ΑΥΤΟΚΟΛΛΗΤΟ QUADRIFOGLIO ΛΕΥΚΟ</t>
  </si>
  <si>
    <t>ΠΛΕΥΡΙΚΟ ΑΥΤΟΚΟΛΛΗΤΟ QUADRIFOGLIO ΜΑΥΡΟ</t>
  </si>
  <si>
    <t>ΠΛΕΥΡΙΚΟ ΑΥΤΟΚΟΛΛΗΤΟ QUADRIFOGLIO ΚΟΚΚΙΝΟ</t>
  </si>
  <si>
    <t>5HD</t>
  </si>
  <si>
    <t xml:space="preserve"> ΑΥΤΟΚΟΛΛΗΤΟ ΜΠΡΟΣΤΙΝΟΥ ΜΕΡΟΥΣ ΛΕΥΚΟ</t>
  </si>
  <si>
    <t xml:space="preserve"> ΑΥΤΟΚΟΛΛΗΤΟ ΜΠΡΟΣΤΙΝΟΥ ΜΕΡΟΥΣ ΜΑΥΡΟ</t>
  </si>
  <si>
    <t xml:space="preserve"> ΑΥΤΟΚΟΛΛΗΤΟ ΜΠΡΟΣΤΙΝΟΥ ΜΕΡΟΥΣ ΚΟΚΚΙΝΟ</t>
  </si>
  <si>
    <t>5H6</t>
  </si>
  <si>
    <t xml:space="preserve"> ΑΥΤΟΚΟΛΛΗΤΟ ΟΡΟΦΗΣ ΛΕΥΚΟ</t>
  </si>
  <si>
    <t xml:space="preserve"> ΑΥΤΟΚΟΛΛΗΤΟ ΟΡΟΦΗΣ ΜΑΥΡΟ</t>
  </si>
  <si>
    <t xml:space="preserve"> ΑΥΤΟΚΟΛΛΗΤΟ ΟΡΟΦΗΣ ΚΟΚΚΙΝΟ</t>
  </si>
  <si>
    <t>4AU</t>
  </si>
  <si>
    <t>4ML</t>
  </si>
  <si>
    <t>4AQ</t>
  </si>
  <si>
    <t>ΚΑΛΥMΑ ΕΞΩΤΕΡΙΚΟΥ ΚΑΘΡΕΠΤΗ  CROMATO SATINE</t>
  </si>
  <si>
    <t xml:space="preserve"> ΚΑΛΥMΑ ΕΞΩΤΕΡΙΚΟΥ ΚΑΘΡΕΠΤΗ GRIGIO TITANIO</t>
  </si>
  <si>
    <t xml:space="preserve"> ΚΑΛΥMΑ ΕΞΩΤΕΡΙΚΟΥ ΚΑΘΡΕΠΤΗ NERO OPACO</t>
  </si>
  <si>
    <t>ΔΕΡΜΑΤΙΝΟ ΤΙΜΟΝΙ, ΧΕΙΡΟΦΡΕΝΟ+ ΛΕΒΙΕΣ ΤΑΧΥΤΗΤΩΝ</t>
  </si>
  <si>
    <t>ΣΗΜΑTA QUADRIFOGLIO VERDE</t>
  </si>
  <si>
    <t>51H</t>
  </si>
  <si>
    <t xml:space="preserve">ΖΑΝΤΕΣ ΑΛΟΥΜΙΝΙΟΥ TURBINE 18" ΣΚΟΥΡΕΣ (225/40 R18x7,5) </t>
  </si>
  <si>
    <t xml:space="preserve">ΚΟΚΚΙΝΕΣ 4-ΠΙΣΤΟΝΕΣ ΔΑΓΚΑΝΕΣ BREMBO </t>
  </si>
  <si>
    <t>ΠΙΣΩ ΦΩΤA LED &amp; ΕΜΠΡΟΣ ΦΩΤΑ ΗΜΕΡΑΣ</t>
  </si>
  <si>
    <t xml:space="preserve">ΕΜΠΡΟΣ ΗΛΕΚΤΡΙΚΑ ΠΑΡΑΘΥΡΑ ΜΕ ΑΥΤΟΜΑΤΙΣΜΟ </t>
  </si>
  <si>
    <t>ΗΧΟΣΥΣΤΗΜΑ HI-FI BOSE ME ΕΝΙΣΧΥΤΗ ΚΑΙ SUBWOOFER</t>
  </si>
  <si>
    <t>120(88) / 5000</t>
  </si>
  <si>
    <t>170(125) / 5500</t>
  </si>
  <si>
    <t>235(169) / 5500</t>
  </si>
  <si>
    <t>105(77) / 4000</t>
  </si>
  <si>
    <t>170(125) / 4000</t>
  </si>
  <si>
    <t>21 (206) / 1750</t>
  </si>
  <si>
    <t>25,4 (250) / 2500</t>
  </si>
  <si>
    <t>34,6 (340) / 1900</t>
  </si>
  <si>
    <t>32,5 (320) / 1750</t>
  </si>
  <si>
    <t>35,6 (350) / 1750</t>
  </si>
  <si>
    <t>5KW</t>
  </si>
  <si>
    <t xml:space="preserve">ΜΑΥΡΗ ΕΠΕΝΔΥΣΗ ΣΕ ΟΥΡΑΝΟ ΚΑΙ ΚΟΛΩΝΕΣ (ΕΣΩΤΕΡΙΚΟ) </t>
  </si>
  <si>
    <t>BLUE &amp; ME ( BLUETOOTH KAI ΘΥΡΑ USB ME MEDIA PLAYER )</t>
  </si>
  <si>
    <t>ΔΙΑΚΟΣΜΗΤΙΚΟ ΤΑΜΠΛΩ GRIGIO MAGNESIO</t>
  </si>
  <si>
    <t>5VF</t>
  </si>
  <si>
    <t>ΑΙΣΘΗΤΗΡΕΣ ΠΑΡΚΙΝΓΚ ΠΙΣΩ</t>
  </si>
  <si>
    <t>ΕΣΩΤΕΡΙΚΟΣ ΗΛΕΚΤΡΟΧΡΩΜΙΚΟΣ ΚΑΘΡΕΠΤΗΣ</t>
  </si>
  <si>
    <t xml:space="preserve">ΑΣΦΑΙΡΙΚΟΙ ΕΞΩΤΕΡΙΚΟΙ ΚΑΘΡΕΠΤΕΣ ΗΛΕΚΤΡΙΚΑ ΡΥΘΜΙΖΟΜΕΝΟΙ ΚΑΙ ΘΕΡΜΑΙΝΟΜΕΝΟΙ </t>
  </si>
  <si>
    <t>MY PORT (ΠΡΟΕΓΚΑΤΑΣΤΑΣΗ TOMTOM)</t>
  </si>
  <si>
    <t>68A</t>
  </si>
  <si>
    <t>ΑΕΡΑΓΩΓΟΙ ΓΙΑ ΤΟΥΣ ΠΙΣΩ ΕΠΙΒΑΤΕΣ (μόνο με CLIMA)</t>
  </si>
  <si>
    <t>ΧΕΙΡΙΣΤΗΡΙΑ RADIOCD ΚΑΙ BLUE&amp;ME ΣΤΟ ΤΙΜΟΝΙ</t>
  </si>
  <si>
    <t>727</t>
  </si>
  <si>
    <t>SPORT ΣΑΛΟΝΙ ( ΔΕΡΜΑ / MICROFIBRA)</t>
  </si>
  <si>
    <t>ΡΕΖΕΡΒΑ ΑΝΑΓΚΗΣ 125/80R17  (για τροχούς 17" &amp; 18")</t>
  </si>
  <si>
    <t>ΡΕΖΕΡΒΑ ΑΝΑΓΚΗΣ 125/85R16  (για τροχούς 16")</t>
  </si>
  <si>
    <t>924</t>
  </si>
  <si>
    <t>ΠΡΟΣΤΑΤΕΥΤΙΚΗ ΜΕΜΒΡΑΝΗ ΜΕΤΑΦΟΡΑΣ</t>
  </si>
  <si>
    <t>ΠΛΕΥΡΙΚΑ ΣΠΟΙΛΕΡ</t>
  </si>
  <si>
    <t>976</t>
  </si>
  <si>
    <t>ΕΞΩΤΕΡΙΚΟΙ ΚΑΘΡΕΠΤΕΣ ΣΤΟ ΧΡΩΜΑ ΤΟΥ ΑΜΑΞΩΜΑΤΟΣ</t>
  </si>
  <si>
    <t>ΑΙΣΘΗΤΗΡΑΣ ΑΠΟΦΥΓΗΣ ΕΜΠΟΔΙΩΝ ΣΤΑ ΗΛ.ΠΑΡΑΘΥΡΑ</t>
  </si>
  <si>
    <t>989</t>
  </si>
  <si>
    <t>ΚΙΤ ΚΑΠΝΙΣΤΟΥ</t>
  </si>
  <si>
    <t xml:space="preserve">ΖΑΝΤΕΣ ΑΛΟΥΜΙΝΙΟΥ 8C 18" (225/40 R18x7,5) </t>
  </si>
  <si>
    <t xml:space="preserve">ΖΑΝΤΕΣ ΑΛΟΥΜΙΝΙΟΥ TURBINE 18" (225/40 R18x7,5) </t>
  </si>
  <si>
    <t>ΦΥΜΕ ΚΡΥΣΤΑΛΛΑ</t>
  </si>
  <si>
    <t>ΥΠΟΒΡΑΧΙΟΝΙΟ ΕΜΠΡΟΣ</t>
  </si>
  <si>
    <t>ΗΛΕΚΤΡΟΝΙΚΟΣ ΣΥΝΑΓΕΡΜΟΣ</t>
  </si>
  <si>
    <t>365</t>
  </si>
  <si>
    <t>ΠΑΝΟΡΑΜΙΚΗ  ΗΛΕΚΤΡΙΚΑ ΑΝΟΙΓΟΜΕΝΗ ΟΡΟΦΗ</t>
  </si>
  <si>
    <t>ΠΕΝΤΑΛ ΑΛΟΥΜΙΝΙΟΥ</t>
  </si>
  <si>
    <t>4CU</t>
  </si>
  <si>
    <t xml:space="preserve">ΚΟΚΚΙΝΕΣ ΔΑΓΚΑΝΕΣ </t>
  </si>
  <si>
    <t>ΘΕΡΜΑΙΝΟΜΕΝΑ ΕΜΠΡΟΣ ΚΑΘΙΣΜΑΤΑ</t>
  </si>
  <si>
    <t>ΣΥΝΔΥΑΖΕΤΑΙ ΥΠΟΧΡΕΩΤΙΚΑ ΜΕ 4FU, 709.  ΔΕΝ ΣΥΝΔΥΑΖΕΤΑΙ ΜΕ 717</t>
  </si>
  <si>
    <t>RADIO CD ME MP3, ΔΥΟ ΚΕΡΑΙΕΣ, ΔΙΠΛΟ ΔΕΚΤΗ ΚΑΙ 8 ΗΧΕΙΑ</t>
  </si>
  <si>
    <t>ΗΧΟΣΥΣΤΗΜΑ HI-FI BOSE ME 8 HXEIA, ΕΝΙΣΧΥΤΗ ΚΑΙ ΕΝΕΡΓΟ SUBWOOFER</t>
  </si>
  <si>
    <t>ΑΕΡΟΤΟΜΗ</t>
  </si>
  <si>
    <t>018</t>
  </si>
  <si>
    <t>1.4 16v 105hp</t>
  </si>
  <si>
    <t>1.4 16v 135hp</t>
  </si>
  <si>
    <t>ΣΥΣΤΗΜΑ START &amp; STOP ΚΑΙ ΕΝΔΕΙΞΗ ΑΛΛΑΓΗΣ ΤΑΧΥΤΗΤΩΝ</t>
  </si>
  <si>
    <t>AIR CONDITION</t>
  </si>
  <si>
    <t>1.4 16v 170hp</t>
  </si>
  <si>
    <t>Quadrifoglio Verde</t>
  </si>
  <si>
    <t>ΖΑΝΤΕΣ ΑΛΟΥΜΙΝΙΟΥ SPORT TITANIO ΜΕ ΕΛΑΣΤΙΚΑ 215/45/R17</t>
  </si>
  <si>
    <t>ΖΑΝΤΕΣ ΑΛΟΥΜΙΝΙΟΥ QUADRIFOGLIO ΜΕ ΕΛΑΣΤΙΚΑ 215/40/R18</t>
  </si>
  <si>
    <t>ΠΙΝΑΚΑΣ ΟΡΓΑΝΩΝ ΜΕ ΟΘΟΝΗ ΥΨΗΛΗΣ ΑΝΑΛΥΣΗΣ</t>
  </si>
  <si>
    <t>191.C53.0</t>
  </si>
  <si>
    <t>ΠΛΕΥΡΙΚΟΙ ΑΕΡΟΣΑΚΟΙ ΤΥΠΟΥ ΚΟΥΡΤΙΝΑΣ</t>
  </si>
  <si>
    <t>191.C54.0</t>
  </si>
  <si>
    <t>191.C56.0</t>
  </si>
  <si>
    <t>191.C58.0</t>
  </si>
  <si>
    <t>MY PORT (ΠΡΟΕΓΚΑΤΑΣΤΑΣΗ TOM TOM)</t>
  </si>
  <si>
    <t>ΧΡΩΜΑ ΠΑΣΤΕΛ ΜΑΥΡΟ (ΚΩΔ. ΧΡΩΜΑΤΟΣ 601)</t>
  </si>
  <si>
    <t>ΕΙΔΙΚΟ ΧΡΩΜΑ ΠΑΣΤΕΛ ΚΟΚΚΙΝΟ ALFA  (ΚΩΔ 289)</t>
  </si>
  <si>
    <t>SPORT ΠΙΣΩ ΠΡΟΦΥΛΑΚΤΗΡΑΣ</t>
  </si>
  <si>
    <t>RADIO MAP NAVIGATOR (ΕΓΧΡΩΜΗ ΟΘΟΝΗ 6.5", RADIO CD ME mp3, ΔΥΟ ΚΕΡAΙΕΣ &amp; ΔΙΠΛΟ ΔΕΚΤΗ,ΣΥΣΤΗΜΑ ΠΛΟΗΓΗΣΗΣ, ΘΥΡΑ ΜΝΗΜΗΣ SD)</t>
  </si>
  <si>
    <t>START &amp; STOP  ΚΑΙ  ΕΝΔΕΙΞΗ ΑΛΛΑΓΗΣ ΤΑΧΥΤΗΤΩΝ</t>
  </si>
  <si>
    <t>052</t>
  </si>
  <si>
    <t>BRAKE ASSIST (BAS)</t>
  </si>
  <si>
    <t>ΣΥΝΔΥΑΖΕΤΑΙ ΥΠΟΧΡΕΩΤΙΚΑ ΜΕ 4FU, 709. ΔΕΝ ΣΥΝΔΥΑΖΕΤΑΙ ΜΕ 717</t>
  </si>
  <si>
    <t xml:space="preserve">ΜΕΤΑΛΛΙΚΟ ΧΡΩΜΑ ΜΠΛΕ TORNADO (ΚΩΔ 468)   </t>
  </si>
  <si>
    <t>5DS</t>
  </si>
  <si>
    <t>ΣΗΜΑΝΣΗ QUADRIFOGLIO VERDE</t>
  </si>
  <si>
    <t xml:space="preserve">ΜΑΥΡΗ ΕΠΕΝΔΥΣΗ ΟΥΡΑΝΟΥ (ΕΣΩΤΕΡΙΚΟ) </t>
  </si>
  <si>
    <t>ΤΙΜΟΝΙ ΜΕ ΣΚΟΥΡΟ ΚΕΝΤΡΙΚΟ ΤΜΗΜΑ</t>
  </si>
  <si>
    <t>ΠΡΟΒΟΛΕΙΣ ΜΕ ΣΚΟΥΡΟ ΚΑΤΟΠΤΡΟ</t>
  </si>
  <si>
    <t>002</t>
  </si>
  <si>
    <t>5DQ</t>
  </si>
  <si>
    <t>5DR</t>
  </si>
  <si>
    <t>5IF</t>
  </si>
  <si>
    <t>5IG</t>
  </si>
  <si>
    <t>5IK</t>
  </si>
  <si>
    <t>5IM</t>
  </si>
  <si>
    <t>5IN</t>
  </si>
  <si>
    <t>5IP</t>
  </si>
  <si>
    <t>5IR</t>
  </si>
  <si>
    <t>1.75 TBi 235hp</t>
  </si>
  <si>
    <t>3</t>
  </si>
  <si>
    <t>Κωδικός</t>
  </si>
  <si>
    <t>Περιγραφή</t>
  </si>
  <si>
    <t>1.75 TBi 235hp QV</t>
  </si>
  <si>
    <r>
      <t>Προτεινόμενη τελική τιμή (</t>
    </r>
    <r>
      <rPr>
        <b/>
        <i/>
        <sz val="12"/>
        <rFont val="Arial"/>
        <family val="2"/>
        <charset val="161"/>
      </rPr>
      <t>€)</t>
    </r>
  </si>
  <si>
    <r>
      <t>Εκπομπές CO</t>
    </r>
    <r>
      <rPr>
        <vertAlign val="subscript"/>
        <sz val="9"/>
        <rFont val="Tahoma"/>
        <family val="2"/>
      </rPr>
      <t xml:space="preserve">2 </t>
    </r>
    <r>
      <rPr>
        <sz val="9"/>
        <rFont val="Tahoma"/>
        <family val="2"/>
      </rPr>
      <t>(g/km)</t>
    </r>
  </si>
  <si>
    <t>Καύσιμο</t>
  </si>
  <si>
    <t>Πόλης</t>
  </si>
  <si>
    <t>Μικτή διαδρομή</t>
  </si>
  <si>
    <t>Κυβισμός</t>
  </si>
  <si>
    <t>Μέγιστη Ισχύς</t>
  </si>
  <si>
    <t>Μέγιστη ροπή</t>
  </si>
  <si>
    <t>Επιτάχυνση</t>
  </si>
  <si>
    <t>Τελική ταχύτητα</t>
  </si>
  <si>
    <t>km/h</t>
  </si>
  <si>
    <r>
      <t>cm</t>
    </r>
    <r>
      <rPr>
        <b/>
        <vertAlign val="superscript"/>
        <sz val="10"/>
        <rFont val="Comic Sans MS"/>
        <family val="4"/>
        <charset val="161"/>
      </rPr>
      <t>3</t>
    </r>
  </si>
  <si>
    <t>Κατανάλωση (lt/100 km) σύμφωνα με Οδηγία                    1999 / 100 / ΕΕ</t>
  </si>
  <si>
    <t>sec</t>
  </si>
  <si>
    <t xml:space="preserve">Επιτάχυνση 0-100 km/h </t>
  </si>
  <si>
    <t>78 (58) / 5750</t>
  </si>
  <si>
    <t>105 (77) / 6500</t>
  </si>
  <si>
    <t>135(99) / 5250</t>
  </si>
  <si>
    <t>170 (125) / 5500</t>
  </si>
  <si>
    <t>95 (70) / 4000</t>
  </si>
  <si>
    <t>12,2 (120) / 4500</t>
  </si>
  <si>
    <t>13,2 (130) / 4000</t>
  </si>
  <si>
    <t>25,5 (250) / 2500</t>
  </si>
  <si>
    <t>Περίληψη προτεινόμενων τιμών</t>
  </si>
  <si>
    <t>Τεχνικά χαρακτηριστικά</t>
  </si>
  <si>
    <t>Iπποδύναμη HP (kw) / σ.α.λ</t>
  </si>
  <si>
    <t xml:space="preserve">Τελική ταχύτητα </t>
  </si>
  <si>
    <t>Βασικός εξοπλισμός</t>
  </si>
  <si>
    <t>Distinctive TCT</t>
  </si>
  <si>
    <t>191.C5B.0</t>
  </si>
  <si>
    <t>191.C5D.0</t>
  </si>
  <si>
    <t>C5B</t>
  </si>
  <si>
    <t>1.4 Multiair 170hp DISTINCTIVE TCT</t>
  </si>
  <si>
    <t>ΔΕΝ ΣΥΝΔΥΑΖΕΤΑΙ ΜΕ 213</t>
  </si>
  <si>
    <t>ΠΕΡΙΛΑΜΒΑΝΕΙ 2ο ΚΛΕΙΔΙ ΜΕ ΤΗΛΕΧΕΙΡΙΣΜΟ</t>
  </si>
  <si>
    <t>6 ΑΕΡΟΣΑΚΟΙ, VDC (με eQ2/ABS/EBD/ASR/MSR/BAS/BRAKE PREFILL/HILL HOLDER), ALFA DNA, START &amp; STOP, ΕΝΔΕΙΞΗ ΑΛΛΑΓΗΣ ΤΑΧΥΤΗΤΩΝ, ΑΥΤΟΜΑΤΟΣ ΔΙΖΩΝΙΚΟΣ ΚΛΙΜΑΤΙΣΜΟΣ, TRIP COMPUTER, ΡΑΔΙΟ CD ΜΕ ΜP3 ΔΥΟ ΚΕΡΑΙΕΣ ΔΙΠΛΟ TUNER ΚΑΙ 8 ΗΧΕΙΑ, ΧΕΙΡΙΣΤΗΡΙA RADIO CD ΣΤΟ ΤΙΜΟΝΙ, ΗΛΕΚΤΡΙΚΑ ΠΑΡΑΘΥΡΑ (4) KAI ΚΑΘΡΕΠΤΕΣ, ΚΕΝΤΡΙΚΟ ΚΛΕΙΔΩΜΑ ΜΕ ΤΗΛΕΧΕΙΡΙΣΜΟ, ΔΕΡΜΑΤΙΝΟ ΤΙΜΟΝΙ, ΖΑΝΤΕΣ ΑΛΟΥΜΙΝΙΟΥ 17¨, ΑΕΡΟΤΟΜΗ, ΠΡΟΒΟΛΕΙΣ ΟΜΙΧΛΗΣ, ΕΞΩΤΕΡΙΚΑ ΔΙΑΚΟΣΜΗΤΙΚΑ ΧΡΩΜΙΟΥ, ΕΜΠΡΟΣ ΥΠΟΒΡΑΧΙΟΝΙΟ, ΟΣΦΥΙΚΗ ΥΠΟΣΤΗΡΙΞΗ ΟΔΗΓΟΥ ΚΑΙ ΣΥΝΟΔΗΓΟΥ ΜΕ ΗΛΕΚΤΡΙΚΗ ΡΥΘΜΙΣΗ, ΡΕΖΕΡΒΑ ΑΝΑΓΚΗΣ</t>
  </si>
  <si>
    <t>ΔΙΑΚΟΣΜΗΤΙΚΟ ΑΥΤΟΚΟΛΛΗΤΟ ΜΕ ΛΟΓΟΤΥΠΟ ΜΑΥΡΟ</t>
  </si>
  <si>
    <t>ΔΙΑΚΟΣΜΗΤΙΚΟ ΑΥΤΟΚΟΛΛΗΤΟ ΜΕ ΛΟΓΟΤΥΠΟ ΚΟΚΚΙΝΟ</t>
  </si>
  <si>
    <t>ΔΙΑΚΟΣΜΗΤΙΚΟ ΑΥΤΟΚΟΛΛΗΤΟ ΜΕ ΛΟΓΟΤΥΠΟ ΛΕΥΚΟ</t>
  </si>
  <si>
    <t>ΚΑΛΥMΑ ΕΞΩΤΕΡΙΚΟΥ ΚΑΘΡΕΠΤΗ CROMATO SATINE</t>
  </si>
  <si>
    <t>ΕΙΔΙΚΟ ΚΑΛΥMΑ ΕΞΩΤΕΡΙΚΟΥ ΚΑΘΡΕΠΤΗ CROMATO LUCIDO</t>
  </si>
  <si>
    <t>ΚΑΛΥMΑ ΕΞΩΤΕΡΙΚΟΥ ΚΑΘΡΕΠΤΗ CROMATO LUCIDO</t>
  </si>
  <si>
    <t>ΚΑΘΑΡΙΣΤΗΡΕΣ ΦΑΝΩΝ (ME ΨΕΚΑΣΜΟ)</t>
  </si>
  <si>
    <t>ΠΡΟΕΓΚΑΤΑΣΤΑΣΗ ΓΙΑ ΣΥΣΤΗΜΑ ΠΛΟΗΓΗΣΗΣ TOM-TOM</t>
  </si>
  <si>
    <t xml:space="preserve">ΧΕΙΡΙΣΤΗΡΙA RADIOCD, BLUE&amp;ME ΣΤΟ ΤΙΜΟΝΙ </t>
  </si>
  <si>
    <t>ΔΕΡΜΑΤΙΝΟ ΤΙΜΟΝΙ, ΧΕΙΡΟΦΡΕΝΟ &amp; ΛΕΒΙΕΣ ΤΑΧΥΤΗΤΩΝ</t>
  </si>
  <si>
    <t>ΗΧΟΣΥΣΤΗΜΑ ΜΕ 6 ΗΧΕΙΑ, RADIO-CD &amp; MP3</t>
  </si>
  <si>
    <t>START &amp; STOP ΚΑΙ ΕΝΔΕΙΞΗ ΑΛΛΑΓΗΣ ΤΑΧΥΤΗΤΩΝ</t>
  </si>
  <si>
    <t>6 ΑΕΡΟΣΑΚΟΙ, VDC (με eQ2/ABS/EBD/ASR/MSR/BAS/BRAKE PREFILL/HILL HOLDER), ALFA DNA, START &amp; STOP, ΑΥΤΟΜΑΤΟ ΚΙΒΩΤΙΟ ΔΙΠΛΟΥ ΣΥΜΠΛΕΚΤΗ TCT, ΧΕΙΡΙΣΤΗΡΙΑ ΑΛΛΑΓΗΣ ΤΑΧΥΤΗΤΩΝ ΣΤΟ ΤΙΜΟΝΙ, ΕΝΔΕΙΞΗ ΑΛΛΑΓΗΣ ΤΑΧΥΤΗΤΩΝ, ΑΥΤΟΜΑΤΟΣ ΔΙΖΩΝΙΚΟΣ ΚΛΙΜΑΤΙΣΜΟΣ, TRIP COMPUTER, ΡΑΔΙΟ CD ΜΕ ΜP3 ΔΥΟ ΚΕΡΑΙΕΣ ΔΙΠΛΟ TUNER ΚΑΙ 8 ΗΧΕΙΑ, ΧΕΙΡΙΣΤΗΡΙA RADIO CD ΣΤΟ ΤΙΜΟΝΙ, ΗΛΕΚΤΡΙΚΑ ΠΑΡΑΘΥΡΑ (4) KAI ΚΑΘΡΕΠΤΕΣ, ΚΕΝΤΡΙΚΟ ΚΛΕΙΔΩΜΑ ΜΕ ΤΗΛΕΧΕΙΡΙΣΜΟ, ΔΕΡΜΑΤΙΝΟ ΤΙΜΟΝΙ, ΖΑΝΤΕΣ ΑΛΟΥΜΙΝΙΟΥ 17¨, ΑΕΡΟΤΟΜΗ, ΠΡΟΒΟΛΕΙΣ ΟΜΙΧΛΗΣ, ΕΞΩΤΕΡΙΚΑ ΔΙΑΚΟΣΜΗΤΙΚΑ ΧΡΩΜΙΟΥ, ΕΜΠΡΟΣ ΥΠΟΒΡΑΧΙΟΝΙΟ, ΟΣΦΥΙΚΗ ΥΠΟΣΤΗΡΙΞΗ ΟΔΗΓΟΥ ΚΑΙ ΣΥΝΟΔΗΓΟΥ ΜΕ ΗΛΕΚΤΡΙΚΗ ΡΥΘΜΙΣΗ, ΡΕΖΕΡΒΑ ΑΝΑΓΚΗΣ</t>
  </si>
  <si>
    <t>6 ΑΕΡΟΣΑΚΟΙ, VDC (με eQ2/ABS/EBD/ASR/MSR/BAS/BRAKE PREFILL/HILL HOLDER), ALFA DNA, START &amp; STOP,  ΕΝΔΕΙΞΗ ΑΛΛΑΓΗΣ ΤΑΧΥΤΗΤΩΝ, ΑΥΤΟΜΑΤΟΣ ΔΙΖΩΝΙΚΟΣ ΚΛΙΜΑΤΙΣΜΟΣ, TRIP COMPUTER, ΡΑΔΙΟ CD ΜΕ ΜP3 ΔΥΟ ΚΕΡΑΙΕΣ ΔΙΠΛΟ TUNER ΚΑΙ 8 ΗΧΕΙΑ, ΧΕΙΡΙΣΤΗΡΙA RADIO CD ΣΤΟ ΤΙΜΟΝΙ, ΗΛΕΚΤΡΙΚΑ ΠΑΡΑΘΥΡΑ (4) KAI ΚΑΘΡΕΠΤΕΣ, ΚΕΝΤΡΙΚΟ ΚΛΕΙΔΩΜΑ ΜΕ ΤΗΛΕΧΕΙΡΙΣΜΟ, ΔΕΡΜΑΤΙΝΟ ΤΙΜΟΝΙ, ΖΑΝΤΕΣ ΑΛΟΥΜΙΝΙΟΥ 17¨, ΑΕΡΟΤΟΜΗ, ΠΡΟΒΟΛΕΙΣ  ΟΜΙΧΛΗΣ, ΕΞΩΤΕΡΙΚΑ ΔΙΑΚΟΣΜΗΤΙΚΑ ΧΡΩΜΙΟΥ, ΕΜΠΡΟΣ ΥΠΟΒΡΑΧΙΟΝΙΟ, ΟΣΦΥΙΚΗ ΥΠΟΣΤΗΡΙΞΗ ΟΔΗΓΟΥ ΚΑΙ ΣΥΝΟΔΗΓΟΥ ΜΕ ΗΛΕΚΤΡΙΚΗ ΡΥΘΜΙΣΗ, ΡΕΖΕΡΒΑ ΑΝΑΓΚΗΣ</t>
  </si>
  <si>
    <t>C5D</t>
  </si>
  <si>
    <t>2.0 JTDM-2 170hp DISTINCTIVE TCT</t>
  </si>
  <si>
    <t>6 ΑΕΡΟΣΑΚΟΙ, VDC (με eQ2/ABS/EBD/ASR/MSR/BAS/BRAKE PREFILL/HILL HOLDER), ALFA DNA, START &amp; STOP, ΕΝΔΕΙΞΗ ΑΛΛΑΓΗΣ ΤΑΧΥΤΗΤΩΝ, ΑΥΤΟΜΑΤΟ ΚΙΒΩΤΙΟ ΔΙΠΛΟΥ ΣΥΜΠΛΕΚΤΗ TCT, ΧΕΙΡΙΣΤΗΡΙΑ ΑΛΛΑΓΗΣ ΤΑΧΥΤΗΤΩΝ ΣΤΟ ΤΙΜΟΝΙ, ΑΥΤΟΜΑΤΟΣ ΔΙΖΩΝΙΚΟΣ ΚΛΙΜΑΤΙΣΜΟΣ, TRIP COMPUTER, ΡΑΔΙΟ CD ΜΕ ΜP3 ΔΥΟ ΚΕΡΑΙΕΣ ΔΙΠΛΟ TUNER ΚΑΙ 8 ΗΧΕΙΑ, ΧΕΙΡΙΣΤΗΡΙA RADIO CD ΣΤΟ ΤΙΜΟΝΙ, ΗΛΕΚΤΡΙΚΑ ΠΑΡΑΘΥΡΑ (4) KAI ΚΑΘΡΕΠΤΕΣ, ΚΕΝΤΡΙΚΟ ΚΛΕΙΔΩΜΑ ΜΕ ΤΗΛΕΧΕΙΡΙΣΜΟ, ΔΕΡΜΑΤΙΝΟ ΤΙΜΟΝΙ, ΖΑΝΤΕΣ ΑΛΟΥΜΙΝΙΟΥ 17¨, ΑΕΡΟΤΟΜΗ, ΠΡΟΒΟΛΕΙΣ ΟΜΙΧΛΗΣ, ΕΞΩΤΕΡΙΚΑ ΔΙΑΚΟΣΜΗΤΙΚΑ ΧΡΩΜΙΟΥ, ΕΜΠΡΟΣ ΥΠΟΒΡΑΧΙΟΝΙΟ, ΟΣΦΥΙΚΗ ΥΠΟΣΤΗΡΙΞΗ ΟΔΗΓΟΥ ΚΑΙ ΣΥΝΟΔΗΓΟΥ ΜΕ ΗΛΕΚΤΡΙΚΗ ΡΥΘΜΙΣΗ, ΡΕΖΕΡΒΑ ΑΝΑΓΚΗΣ</t>
  </si>
  <si>
    <t>6H6</t>
  </si>
  <si>
    <t>ΔΕΝ ΣΥΝΔΥΑΖΕΤΑΙ ΜΕ 65W, 4FU. ΣΥΝΔΥΑΖΕΤΑΙ ΥΠΟΧΡΕΩΤΙΚΑ ΜΕ 321</t>
  </si>
  <si>
    <t>ΣΥΝΔΥΑΖΕΤΑΙ ΥΠΟΧΡΕΩΤΙΚΑ ΜΕ 4FU, 321, 709, 710. ΔΕΝ ΣΥΝΔΥΑΖΕΤΑΙ ΜΕ 245</t>
  </si>
  <si>
    <t>ΣΥΝΔΥΑΖΕΤΑΙ ΥΠΟΧΡΕΩΤΙΚΑ ΜΕ 321, 710, 65W, 4FU</t>
  </si>
  <si>
    <t>ΣΥΝΔΥΑΖΕΤΑΙ ΥΠΟΧΡΕΩΤΙΚΑ ΜΕ 321, 710, 4J3, 4FU</t>
  </si>
  <si>
    <t>ΔΕΝ ΣΥΝΔΥΑΖΕΤΑΙ ΜΕ 65W, 4FU. ΣΥΝΔΥΑΖΕΤΑΙ ΥΠΟΧΡΕΩΤΙΚΑ 321, 4CU Ή 321, 41A Ή 321, 717</t>
  </si>
  <si>
    <t>Προτεινόμενη Τιμή με βασικό εξοπλισμό</t>
  </si>
  <si>
    <t>Δεν περιλαμβάνει τέλη κυκλοφορίας , έξοδα πινακίδων και παράδοσης</t>
  </si>
  <si>
    <t>π.χ 0 για σειρά</t>
  </si>
  <si>
    <t>π.χ 145 για Mito</t>
  </si>
  <si>
    <t>1.4 Multiair 170hp DISTINCTIVE</t>
  </si>
  <si>
    <t>5EE</t>
  </si>
  <si>
    <t>Προτεινόμενος τιμοκατάλογος</t>
  </si>
  <si>
    <t>6FV</t>
  </si>
  <si>
    <t>A.Q.S. (AIR QUALITY SENSOR) ΑΙΣΘΗΤΗΡΑΣ ΟΣΜΩΝ &amp; ΑΙΣΘΗΤΗΡΑΣ ΘΑΜΠΩΜΑΤΟΣ ΚΡΥΣΤΑΛΛΩΝ (ΥΓΡΑΣΙΑΣ)</t>
  </si>
  <si>
    <t>ΥΠΟΒΡΑΧΙΟΝΙΟ ΠΙΣΩ &amp; ΤΡΙΤΟ ΠΡΟΣΚΕΦΑΛΟ ΠΙΣΩ</t>
  </si>
  <si>
    <t>BLUE &amp; ME  KAI RADIO NAVIGATION ΜΕ ΟΘΟΝΗ POP-UP ΜΕ ΧΑΡΤΗ ΕΥΡΩΠΗΣ ΣΕ ΚΑΡΤΑ ΜΝΗΜΗΣ SD</t>
  </si>
  <si>
    <t xml:space="preserve">RADIO NAVIGATION ΜΕ ΟΘΟΝΗ POP-UP ΜΕ ΧΑΡΤΗ ΕΥΡΩΠΗΣ ΣΕ ΚΑΡΤΑ ΜΝΗΜΗΣ SD </t>
  </si>
  <si>
    <t>ΟΣΦΥΙΚΗ ΥΠΟΣΤΗΡΙΞΗ ΟΔΗΓΟΥ &amp; ΣΥΝΟΔΗΓΟΥ ΜΕ ΗΛΕΚΤΡΙΚΗ ΡΥΘΜΙΣΗ</t>
  </si>
  <si>
    <t>ΣΥΝΔΥΑΖΕΤΑΙ ΥΠΟΧΡΕΩΤΙΚΑ ΜΕ 454. ΔΕΝ ΣΥΝΔΥΑΖΕΤΑΙ ΜΕ 177</t>
  </si>
  <si>
    <t>ΣΥΝΔΥΑΖΕΤΑΙ ΥΠΟΧΡΕΩΤΙΚΑ ΜΕ (211, 452) Ή (212, 452) Ή (452, 727) Ή (452, 732). ΔΕΝ ΣΥΝΔΥΑΖΕΤΑΙ ΜΕ 454, 40Υ</t>
  </si>
  <si>
    <t>ΣΥΝΔΥΑΖΕΤΑΙ ΥΠΟΧΡΕΩΤΙΚΑ ΜΕ (275, 454) Ή (177, 275)</t>
  </si>
  <si>
    <r>
      <t>Premium Light</t>
    </r>
    <r>
      <rPr>
        <b/>
        <sz val="24"/>
        <rFont val="Tahoma"/>
        <family val="2"/>
        <charset val="161"/>
      </rPr>
      <t xml:space="preserve">: </t>
    </r>
    <r>
      <rPr>
        <sz val="24"/>
        <rFont val="Tahoma"/>
        <family val="2"/>
        <charset val="161"/>
      </rPr>
      <t>ΑΥΤΟΜΑΤΗ ΕΝΕΡΓΟΠΟΙΗΣΗ ΠΡΟΒΟΛΕΩΝ, ΑΙΣΘΗΤΗΡΑΣ ΒΡΟΧΗΣ, ΠΑΡΠΡΙΖ ΜΕ ΑΝΤΙΗΛΙΑΚΗ ΛΩΡΙΔΑ, ΗΛΕΚΤΡΙΚΑ ΑΝΑΔΙΠΛΟΥΜΕΝΟΙ ΕΞΩΤΕΡΙΚΟΙ ΚΑΘΡΕΠΤΕΣ, ΣΥΣΤΗΜΑ BLUE &amp; ME, ΕΣΩΤΕΡΙΚΟΣ ΗΛΕΚΤΡΟΧΡΩΜΙΚΟΣ ΚΑΘΡΕΦΤΗΣ, ΑΙΣΘΗΤΗΡΕΣ ΣΤΑΘΜΕΥΣΗΣ, ΧΕΙΡΙΣΤΗΡΙΑ RADIOCD/BLUE &amp; ME ΣΤΟ ΤΙΜΟΝΙ</t>
    </r>
  </si>
  <si>
    <t>ΣΥΝΔΥΑΖΕΤΑΙ ΥΠΟΧΡΕΩΤΙΚΑ ΜΕ (275, 454) Ή (177, 275) Ή (275, 454)</t>
  </si>
  <si>
    <t>ΣΥΝΔΥΑΖΕΤΑΙ ΥΠΟΧΡΕΩΤΙΚΑ ΜΕ 40Υ. ΔΕΝ ΣΥΝΔΥΑΖΕΤΑΙ ΜΕ 177</t>
  </si>
  <si>
    <t>5B2</t>
  </si>
  <si>
    <t xml:space="preserve">ΑΥΤΟΜΑΤΟΣ ΔΙΖΩΝΙΚΟΣ ΚΛΙΜΑΤΙΣΜΟΣ </t>
  </si>
  <si>
    <t>55E</t>
  </si>
  <si>
    <t>Giulietta</t>
  </si>
  <si>
    <t>028</t>
  </si>
  <si>
    <t>102</t>
  </si>
  <si>
    <t>132</t>
  </si>
  <si>
    <t>195</t>
  </si>
  <si>
    <t>210</t>
  </si>
  <si>
    <t>211</t>
  </si>
  <si>
    <t>212</t>
  </si>
  <si>
    <t>213</t>
  </si>
  <si>
    <t>230</t>
  </si>
  <si>
    <t>245</t>
  </si>
  <si>
    <t>270</t>
  </si>
  <si>
    <t>275</t>
  </si>
  <si>
    <t>320</t>
  </si>
  <si>
    <t>321</t>
  </si>
  <si>
    <t>339</t>
  </si>
  <si>
    <t>341</t>
  </si>
  <si>
    <t>377</t>
  </si>
  <si>
    <t>392</t>
  </si>
  <si>
    <t>400</t>
  </si>
  <si>
    <t>40Y</t>
  </si>
  <si>
    <t>416</t>
  </si>
  <si>
    <t>420</t>
  </si>
  <si>
    <t>421</t>
  </si>
  <si>
    <t>42F</t>
  </si>
  <si>
    <t>431</t>
  </si>
  <si>
    <t>433</t>
  </si>
  <si>
    <t>439</t>
  </si>
  <si>
    <t>452</t>
  </si>
  <si>
    <t>454</t>
  </si>
  <si>
    <t>48F</t>
  </si>
  <si>
    <t>4MQ</t>
  </si>
  <si>
    <t>4UE</t>
  </si>
  <si>
    <t>505</t>
  </si>
  <si>
    <t>525</t>
  </si>
  <si>
    <t>52A</t>
  </si>
  <si>
    <t>52B</t>
  </si>
  <si>
    <t>58B</t>
  </si>
  <si>
    <t>5DE</t>
  </si>
  <si>
    <t>5RH</t>
  </si>
  <si>
    <t>614</t>
  </si>
  <si>
    <t>693</t>
  </si>
  <si>
    <t>709</t>
  </si>
  <si>
    <t>717</t>
  </si>
  <si>
    <t>718</t>
  </si>
  <si>
    <t>732</t>
  </si>
  <si>
    <t>803</t>
  </si>
  <si>
    <t>923</t>
  </si>
  <si>
    <t>926</t>
  </si>
  <si>
    <t>ΠΙΣΩ ΗΛΕΚΤΡΙΚΑ ΠΑΡΑΘΥΡΑ</t>
  </si>
  <si>
    <t>ΥΠΟΒΡΑΧΙΟΝΙΟ ΕΜΠΡΟΣ ΜΕ ΘΗΚΗ</t>
  </si>
  <si>
    <t>ΔΙΑΙΡΟΥΜΕΝΟ ΠΙΣΩ ΚΑΘΙΣΜΑ</t>
  </si>
  <si>
    <t>ΔΕΡΜΑΤΙΝΟ ΣΑΛΟΝΙ ( ΜΕ ΔΙΑΤΡΗΤΟ ΚΕΝΤΡΙΚΟ ΤΜΗΜΑ)</t>
  </si>
  <si>
    <t>ΔΕΡΜΑΤΙΝΟ ΣΑΛΟΝΙ ( ΜΕ ΑΝΑΓΛΥΦΟ ΚΕΝΤΡΙΚΟ ΤΜΗΜΑ)</t>
  </si>
  <si>
    <t>ΠΡΟΒΟΛΕΙΣ ΑΕΡΙΟΥ ΒΙ-XENON ME ΣΥΣΤΗΜΑ AFS</t>
  </si>
  <si>
    <t>ΔΕΡΜΑΤΙΝΟ ΤΙΜΟΝΙ</t>
  </si>
  <si>
    <t>ΘΗΚΗ ΣΤΙΣ ΠΛΑΤΕΣ ΤΩΝ ΕΜΠΡΟΣ ΚΑΘΙΣΜΑΤΩΝ</t>
  </si>
  <si>
    <t>SPORT ΧΑΜΗΛΩΜΕΝΗ ΑΝΑΡΤΗΣΗ</t>
  </si>
  <si>
    <t>ΑΝΑΓΝΩΡΙΣΗ ΦΩΝΗΣ (ΑΓΓΛΙΚΗ ΓΛΩΣΣΑ)</t>
  </si>
  <si>
    <t>4MN</t>
  </si>
  <si>
    <t>ΔΙΑΚΟΣΜΗΤΙΚΟ ΤΑΜΠΛΩ GRIGIO CHROME SHINE</t>
  </si>
  <si>
    <t>ΔΙΑΚΟΣΜΗΤΙΚΟ ΤΑΜΠΛΩ ΑΠΟ ΣΚΟΥΡΟ ΑΛΟΥΜΙΝΙΟ</t>
  </si>
  <si>
    <t>ΕΞΩΤΕΡΙΚΑ ΔΙΑΚΟΣΜΗΤΙΚΑ ΧΡΩΜΙΟΥ</t>
  </si>
  <si>
    <t>ΕΜΠΡΟΣ ΠΡΟΣΚΕΦΑΛΑ ΑΝΤΙ-WHIPLASH</t>
  </si>
  <si>
    <t xml:space="preserve">ΖΑΝΤΕΣ ΑΛΟΥΜΙΝΙΟΥ SPORT 17" (225/45 R17x7,5) </t>
  </si>
  <si>
    <t xml:space="preserve">ΖΑΝΤΕΣ ΑΛΟΥΜΙΝΙΟΥ SUPERSPORT 17" (225/45 R17x7,5) </t>
  </si>
  <si>
    <t>ΖΑΝΤΕΣ ΑΛΟΥΜΙΝΙΟΥ ELEGANTE 16" (205/55 R16x7)</t>
  </si>
  <si>
    <t>ΖΑΝΤΕΣ ΑΛΟΥΜΙΝΙΟΥ SPORT 16" (205/55 R16x7)</t>
  </si>
  <si>
    <t>ΖΑΝΤΕΣ ΑΛΟΥΜΙΝΙΟΥ ELEGANTE 17" (225/45 R17x7,5)</t>
  </si>
  <si>
    <t>ΚΑΘΙΣΜΑ ΣΥΝΟΔΗΓΟΥ ΡΥΘΜΙZOMENO ΚΑΘ' ΥΨΟΣ</t>
  </si>
  <si>
    <t>.</t>
  </si>
  <si>
    <t>ΑΥΤΟΚΟΛΛΗΤΑ</t>
  </si>
  <si>
    <t>ΚΑΘΡΕΠΤΕΣ</t>
  </si>
  <si>
    <t>ΧΡΩΜΑΤΑ</t>
  </si>
  <si>
    <t>ΠΛΑΙΣΙΑ ΦΩΤΩΝ</t>
  </si>
  <si>
    <t>ΥΠΟΛΟΓΙΣΤΗΣ ΤΑΞΙΔΙΟΥ ΜΕ ΕΝΔΕΙΞΗ ΕΞ. ΘΕΡΜΟΚΡΑΣΙΑΣ</t>
  </si>
  <si>
    <t>ΧΡΩΜΙΟΜΕΝΗ ΑΠΟΛHΞΗ ΕΞΑΤΜΙΣΗΣ</t>
  </si>
  <si>
    <t>ΑΕΡΟΣΑΚΟΣ ΟΔΗΓΟΥ MULTISTAGE</t>
  </si>
  <si>
    <t>ΑΕΡΟΣΑΚΟΣ ΣΥΝΟΔΗΓΟΥ MULTISTAGE</t>
  </si>
  <si>
    <t>ΠΛΕΥΡΙΚΟΙ ΑΕΡΟΣΑΚΟΙ</t>
  </si>
  <si>
    <t>ΑΕΡΟΣΑΚΟΙ ΤΥΠΟΥ ΚΟΥΡΤΙΝΑΣ</t>
  </si>
  <si>
    <t>ABS, EBD</t>
  </si>
  <si>
    <t>ΑΤΣΑΛΙΝΕΣ ΖΑΝΤΕΣ ΜΕ ΠΛΑΣΤΙΚΟ ΚΑΠΑΚΙ ΚΑΙ ΕΛΑΣΤΙΚΑ 195/55/R16</t>
  </si>
  <si>
    <t>ΖΑΝΤΕΣ ΑΛΟΥΜΙΝΙΟΥ SPORT ΜΕ ΕΛΑΣΤΙΚΑ 195/55/R16</t>
  </si>
  <si>
    <t>ΖΑΝΤΕΣ ΑΛΟΥΜΙΝΙΟΥ ELEGANTE ΜΕ ΕΛΑΣΤΙΚΑ 195/55/R16</t>
  </si>
  <si>
    <t>ΖΑΝΤΕΣ ΑΛΟΥΜΙΝΙΟΥ SPORT 8C ΜΕ ΕΛΑΣΤΙΚΑ 215/45/R17</t>
  </si>
  <si>
    <t>ΖΑΝΤΕΣ ΑΛΟΥΜΙΝΙΟΥ ΑΚΤΙΝΩΤΕΣ ELEGANTE ΜΕ ΕΛΑΣΤΙΚΑ 215/45/R17</t>
  </si>
  <si>
    <t>ΖΑΝΤΕΣ ΑΛΟΥΜΙΝΙΟΥ ΔΙΧΡΩΜΕΣ SPORT ΜΕ ΕΛΑΣΤΙΚΑ 215/40/R18</t>
  </si>
  <si>
    <t>ΠΑΡΑΤΗΡΗΣΕΙΣ</t>
  </si>
  <si>
    <t>ΒΑΣΙΚΟΣ ΚΑΙ ΠΡΟΑΙΡΕΤΙΚΟΣ ΕΞΟΠΛΙΣΜΟΣ</t>
  </si>
  <si>
    <t>MITO</t>
  </si>
  <si>
    <t>ΔΕΝ ΣΥΝΔΥΑΖΕΤΑΙ ΜΕ 57J, 6KC, 68A</t>
  </si>
  <si>
    <t>ΔΕΝ ΣΥΝΔΥΑΖΕΤΑΙ ΜΕ 253, 6KC, 68A</t>
  </si>
  <si>
    <t>ΔΕΝ ΣΥΝΔΥΑΖΕΤΑΙ ΜΕ 253, 57J</t>
  </si>
  <si>
    <t>Progression</t>
  </si>
  <si>
    <t>Distinctive</t>
  </si>
  <si>
    <t>Βενζίνη</t>
  </si>
  <si>
    <t>ΖΑΝΤΕΣ</t>
  </si>
  <si>
    <t>ΠΑΚΕΤΑ</t>
  </si>
  <si>
    <t>5C4         
728</t>
  </si>
  <si>
    <t>ΠΙΣΩ ΑΕΡΟΤΟΜΗ</t>
  </si>
  <si>
    <t>ΚΙΤ ΚΑΠΝΙΣΤΗ</t>
  </si>
  <si>
    <t>SOFTWARE ΓΙΑ BLUE &amp; ME (ΣΤΗΝ ΑΓΓΛΙΚΗ ΓΛΩΣΣΑ)</t>
  </si>
  <si>
    <t>ΑΙΣΘΗΤΗΡΕΣ ΣΤΑΘΜΕΥΣΗΣ ME ΟΠΤΙΚΗ ΕΝΔΕΙΞΗ</t>
  </si>
  <si>
    <t>ΔΕΝ ΣΥΝΔΥΑΖΕΤΑΙ ΜΕ 097, 409, 431, 432, 439, 4GF, 923, 5C8</t>
  </si>
  <si>
    <t>ΣΥΝΔΥΑΖΕΤΑΙ ΥΠΟΧΡΕΩΤΙΚΑ ΜΕ 064, 4YV</t>
  </si>
  <si>
    <t>ΔΕΝ ΣΥΝΔΥΑΖΕΤΑΙ ΜΕ 718. ΣΥΝΔΥΑΖΕΤΑΙ ΥΠΟΧΡΕΩΤΙΚΑ ΜΕ 5JW</t>
  </si>
  <si>
    <t>ΣΥΝΔΥΑΖΕΤΑΙ ΥΠΟΧΡΕΩΤΙΚΑ ΜΕ 4CU</t>
  </si>
  <si>
    <t>ΣΥΝΔΥΑΖΕΤΑΙ ΥΠΟΧΡΕΩΤΙΚΑ ΜΕ 710</t>
  </si>
  <si>
    <t>ΣΥΝΔΥΑΖΕΤΑΙ ΥΠΟΧΡΕΩΤΙΚΑ ΜΕ 717. ΔΕΝ ΣΥΝΔΥΑΖΕΤΑΙ ΜΕ 4CU</t>
  </si>
  <si>
    <t>Πετρέλαιο</t>
  </si>
  <si>
    <t>253</t>
  </si>
  <si>
    <t>ΠΑΤΑΚΙΑ</t>
  </si>
  <si>
    <t>ΗΛΕΚΤΡΙΚΟΙ ΑΝΑΔΙΠΛΟΥΜΕΝΟΙ ΚΑΘΡΕΠΤΕΣ</t>
  </si>
  <si>
    <t>ΠΡΙΖΑ ΡΕΥΜΑΤΟΣ 12V</t>
  </si>
  <si>
    <t>4YD</t>
  </si>
  <si>
    <t>5J8</t>
  </si>
  <si>
    <t>5J9</t>
  </si>
  <si>
    <t>5DA</t>
  </si>
  <si>
    <t>5DC</t>
  </si>
  <si>
    <t>ΧΡΩΜΙΟΜΕΝΑ ΠΛΑΙΣΙΑ ΣΤΑ ΕΜΠΡΟΣ &amp; ΠΙΣΩ ΦΩΤΑ LUCIDE</t>
  </si>
  <si>
    <t>ΧΡΩΜΙΟΜΕΝΑ ΠΛΑΙΣΙΑ ΣΤΑ ΕΜΠΡΟΣ &amp; ΠΙΣΩ ΦΩΤΑ SATINE</t>
  </si>
  <si>
    <t>5CA</t>
  </si>
  <si>
    <t>5CC</t>
  </si>
  <si>
    <t>5CF</t>
  </si>
  <si>
    <t>5CG</t>
  </si>
  <si>
    <t>5DL</t>
  </si>
  <si>
    <t>EΙΔΙΚΟ ΧΡΩΜΑ ΠΑΣΤΕΛ GIALLO CORSA (ΚΩΔ 507)</t>
  </si>
  <si>
    <t>5DN</t>
  </si>
  <si>
    <t>0-100 km/h (s)</t>
  </si>
  <si>
    <t>ΧΕΙΡΙΣΤΗΡΙΑ ΑΛΛΑΓΗΣ ΤΑΧΥΤΗΤΩΝ ΣΤΟ ΤΙΜΟΝΙ</t>
  </si>
  <si>
    <t>5C5</t>
  </si>
  <si>
    <t>432</t>
  </si>
  <si>
    <t>Ενδεχόμενος φόρος πολυτελείας στον οποίο μπορεί να υπόκειται το συγκεκριμένο μοντέλο δεν συμπεριλαμβάνεται στον παρόν προτεινόμενο τιμοκατάλογο</t>
  </si>
  <si>
    <t>ΗΛΕΚΤΡΟΝΙΚΑ ΕΛΕΓΧΟΜΕΝΗ ΑΝΑΡΤΗΣΗ</t>
  </si>
  <si>
    <t>4SU</t>
  </si>
  <si>
    <t xml:space="preserve">ΧΕΙΡΙΣΤΗΡΙA RADIO CD ΣΤΟ ΤΙΜΟΝΙ </t>
  </si>
  <si>
    <t xml:space="preserve">ΚΛΙΜΑΤΙΣΜΟΣ </t>
  </si>
  <si>
    <t>ΗΛΕΚΤΡΙΚΑ ΑΝΑΔΙΠΛΟΥΜΕΝΟΙ ΚΑΘΡΕΠΤΕΣ</t>
  </si>
  <si>
    <r>
      <t>Sport 18''</t>
    </r>
    <r>
      <rPr>
        <b/>
        <sz val="24"/>
        <rFont val="Tahoma"/>
        <family val="2"/>
        <charset val="161"/>
      </rPr>
      <t xml:space="preserve">: </t>
    </r>
    <r>
      <rPr>
        <sz val="24"/>
        <rFont val="Tahoma"/>
        <family val="2"/>
        <charset val="161"/>
      </rPr>
      <t xml:space="preserve">SPORT ΤΙΜΟΝΙ ΜΕ ΔΕΡΜΑ ΚΑΙ ΚΟΚΚΙΝΕΣ ΡΑΦΕΣ, SPORT ΑΝΑΡΤΗΣΗ, SPORT ΖΑΝΤΕΣ ΑΛΟΥΜΙΝΙΟΥ </t>
    </r>
    <r>
      <rPr>
        <b/>
        <sz val="24"/>
        <rFont val="Tahoma"/>
        <family val="2"/>
        <charset val="161"/>
      </rPr>
      <t>18" TURBINE</t>
    </r>
    <r>
      <rPr>
        <sz val="24"/>
        <rFont val="Tahoma"/>
        <family val="2"/>
        <charset val="161"/>
      </rPr>
      <t>, SPORT ΠΕΝΤΑΛ ΑΛΟΥΜΙΝΙΟΥ, ΔΙΑΚΟΣΜΗΤΙΚΟ ΤΑΜΠΛΟ ΑΠΟ ΣΚΟΥΡΟ ΑΛΟΥΜΙΝΙΟ, ΚΑΛΥΜΜΑ ΕΞΩΤΕΡΙΚΟΥ ΚΑΘΡΕΦΤΗ CROMATO SATINE, ΕΜΠΡΟΣ ΠΡΟΒΟΛΕΙΣ ΜΕ ΣΚΟΥΡΟ ΦΟΝΤΟ, ΜΑΥΡΗ ΕΠΕΝΔΥΣΗ ΕΣΩΤΕΡΙΚΟΥ ΣΕ ΟΥΡΑΝΟ ΚΑΙ ΚΟΛΩΝΕΣ, ΠΛΕΥΡΙΚΑ ΜΑΡΣΠΙΕ</t>
    </r>
  </si>
  <si>
    <t xml:space="preserve">ΔΕΝ ΣΥΝΔΥΑΖΕΤΑΙ ΜΕ 65W, 4FU. </t>
  </si>
  <si>
    <r>
      <t>Sport 17''</t>
    </r>
    <r>
      <rPr>
        <b/>
        <sz val="24"/>
        <rFont val="Tahoma"/>
        <family val="2"/>
        <charset val="161"/>
      </rPr>
      <t xml:space="preserve">: </t>
    </r>
    <r>
      <rPr>
        <sz val="24"/>
        <rFont val="Tahoma"/>
        <family val="2"/>
        <charset val="161"/>
      </rPr>
      <t xml:space="preserve">SPORT ΤΙΜΟΝΙ ΜΕ ΔΕΡΜΑ ΚΑΙ ΚΟΚΚΙΝΕΣ ΡΑΦΕΣ, SPORT ΑΝΑΡΤΗΣΗ, ΖΑΝΤΕΣ ΑΛΟΥΜΙΝΙΟΥ </t>
    </r>
    <r>
      <rPr>
        <b/>
        <sz val="24"/>
        <rFont val="Tahoma"/>
        <family val="2"/>
        <charset val="161"/>
      </rPr>
      <t>SPORT 17"</t>
    </r>
    <r>
      <rPr>
        <sz val="24"/>
        <rFont val="Tahoma"/>
        <family val="2"/>
        <charset val="161"/>
      </rPr>
      <t>, SPORT ΠΕΝΤΑΛ ΑΛΟΥΜΙΝΙΟΥ, ΔΙΑΚΟΣΜΗΤΙΚΟ ΤΑΜΠΛΟ ΑΠΟ ΣΚΟΥΡΟ ΑΛΟΥΜΙΝΙΟ, ΚΑΛΥΜΜΑ ΕΞΩΤΕΡΙΚΟΥ ΚΑΘΡΕΦΤΗ CROMATO ΣΑΤΙΝΕ, ΕΜΠΡΟΣ ΠΡΟΒΟΛΕΙΣ ΜΕ ΣΚΟΥΡΟ ΦΟΝΤΟ, ΜΑΥΡΗ ΕΠΕΝΔΥΣΗ ΕΣΩΤΕΡΙΚΟΥ ΣΕ ΟΥΡΑΝΟ ΚΑΙ ΚΟΛΩΝΕΣ, ΠΛΕΥΡΙΚΑ ΜΑΡΣΠΙΕ</t>
    </r>
  </si>
  <si>
    <t>4FU</t>
  </si>
  <si>
    <t xml:space="preserve">ΠΡΟΤΕΙΝΟΜΕΝΗ ΤΙΜΗ </t>
  </si>
  <si>
    <t>ΕΞΟΠΛΙΣΜΟΣ</t>
  </si>
  <si>
    <t>ΚΩΔ.</t>
  </si>
  <si>
    <t>008</t>
  </si>
  <si>
    <t>STD</t>
  </si>
  <si>
    <t>----</t>
  </si>
  <si>
    <t>009</t>
  </si>
  <si>
    <t>025</t>
  </si>
  <si>
    <t>041</t>
  </si>
  <si>
    <t>ΠΡΟΒΟΛΕΙΣ ΟΜΙΧΛΗΣ</t>
  </si>
  <si>
    <t>097</t>
  </si>
  <si>
    <t>ΔΕΡΜΑΤΙΝΑ ΚΑΘΙΣΜΑΤΑ</t>
  </si>
  <si>
    <t>ΠΡΟΒΟΛΕΙΣ ΑΕΡΙΟΥ XENON</t>
  </si>
  <si>
    <t xml:space="preserve">- ΟΙ ΠΡΟΤΕΙΝΟΜΕΝΕΣ ΤΙΜΕΣ ΔΕΝ ΠΕΡΙΛΑΜΒΑΝΟΥΝ ΕΞΟΔΑ ΠΑΡΑΔΟΣΗΣ, ΠΙΝΑΚΙΔΩΝ ΚΑΙ ΤΕΛΗ ΚΥΚΛΟΦΟΡΙΑΣ. </t>
  </si>
  <si>
    <t>SPORT ΑΝΑΡΤΗΣΗ</t>
  </si>
  <si>
    <r>
      <t>Sport 17''</t>
    </r>
    <r>
      <rPr>
        <b/>
        <sz val="24"/>
        <rFont val="Tahoma"/>
        <family val="2"/>
        <charset val="161"/>
      </rPr>
      <t xml:space="preserve">: </t>
    </r>
    <r>
      <rPr>
        <sz val="24"/>
        <rFont val="Tahoma"/>
        <family val="2"/>
        <charset val="161"/>
      </rPr>
      <t>ΠΡΟΒΟΛΕΙΣ ΟΜΙΧΛΗΣ, SPORT ΠΙΣΩ ΠΡΟΦΥΛΑΚΤΗΡΑΣ, SPORT ΖΑΝΤΕΣ ΑΛΟΥΜΙΝΙΟΥ 17'', ΠΙΝΑΚΑΣ ΟΡΓΑΝΩΝ ΜΕ ΛΕΥΚΟ ΦΩΤΙΣΜΟ, ΠΙΣΩ ΑΕΡΟΤΟΜΗ</t>
    </r>
  </si>
  <si>
    <t>1.4 78hp PROGRESSION</t>
  </si>
  <si>
    <t>1.4 78hp DISTINCTIVE</t>
  </si>
  <si>
    <t>1.4 Multiair 135hp DISTINCTIVE</t>
  </si>
  <si>
    <t>1.4 Multiair 170hp QV</t>
  </si>
  <si>
    <t>1.3 JTDM-2 95hp DISTINCTIVE</t>
  </si>
  <si>
    <r>
      <t>Sport 18''</t>
    </r>
    <r>
      <rPr>
        <b/>
        <sz val="24"/>
        <rFont val="Tahoma"/>
        <family val="2"/>
        <charset val="161"/>
      </rPr>
      <t xml:space="preserve">: </t>
    </r>
    <r>
      <rPr>
        <sz val="24"/>
        <rFont val="Tahoma"/>
        <family val="2"/>
        <charset val="161"/>
      </rPr>
      <t>ΠΡΟΒΟΛΕΙΣ ΟΜΙΧΛΗΣ, SPORT ΠΙΣΩ ΠΡΟΦΥΛΑΚΤΗΡΑΣ, SPORT ΖΑΝΤΕΣ ΑΛΟΥΜΙΝΙΟΥ 18'', ΠΙΝΑΚΑΣ ΟΡΓΑΝΩΝ ΜΕ ΛΕΥΚΟ ΦΩΤΙΣΜΟ, ΠΙΣΩ ΑΕΡΟΤΟΜΗ</t>
    </r>
  </si>
  <si>
    <r>
      <t>Premium</t>
    </r>
    <r>
      <rPr>
        <b/>
        <sz val="24"/>
        <rFont val="Tahoma"/>
        <family val="2"/>
        <charset val="161"/>
      </rPr>
      <t xml:space="preserve">: </t>
    </r>
    <r>
      <rPr>
        <sz val="24"/>
        <rFont val="Tahoma"/>
        <family val="2"/>
        <charset val="161"/>
      </rPr>
      <t>ΥΠΟΒΡΑΧΙΟΝΙΟ ΚΑΘΙΣΜΑΤΟΣ ΟΔΗΓΟΥ, CRUISE CONTROL, ΟΣΦΥΪΚΗ ΡΥΘΜΙΣΗ ΚΑΘΙΣΜΑΤΟΣ ΣΥΝΟΔΗΓΟΥ, ΑΙΣΘΗΤΗΡΕΣ ΣΤΑΘΜΕΥΣΗΣ ΜΕ ΟΠΤΙΚΗ ΕΝΔΕΙΞΗ, ΠΑΡΟΧΗ 12V</t>
    </r>
  </si>
  <si>
    <r>
      <t>Visibility</t>
    </r>
    <r>
      <rPr>
        <b/>
        <sz val="24"/>
        <rFont val="Tahoma"/>
        <family val="2"/>
        <charset val="161"/>
      </rPr>
      <t xml:space="preserve">: </t>
    </r>
    <r>
      <rPr>
        <sz val="24"/>
        <rFont val="Tahoma"/>
        <family val="2"/>
        <charset val="161"/>
      </rPr>
      <t>ΑΙΣΘΗΤΗΡΑΣ ΒΡΟΧΗΣ, ΦΩΤΩΝ ΚΑΙ ΕΣΩΤΕΡΙΚΟΣ ΗΛΕΚΤΡΟΧΡΩΜΙΚΟΣ ΚΑΘΡΕΦΤΗΣ</t>
    </r>
  </si>
  <si>
    <t>ΗΛΕΚΤΡΟΝΙΚΟΣ ΧΑΡΤΗΣ ΕΥΡΩΠΗΣ</t>
  </si>
  <si>
    <t>6 ΑΕΡΟΣΑΚΟΙ, VDC (με eQ2/ABS/EBD/ASR/MSR/BAS/BRAKE PREFILL/HILL HOLDER), ALFA DNA, SPORT PACK, ΔΙΖΩΝΙΚΟΣ ΚΛΙΜΑΤΙΣΜΟΣ, ΠΡΟΒΟΛΕΙΣ BIXENON ME ΣΥΣΤΗΜΑ ΠΛΥΣΗΣ, ΚΟΚΚΙΝΕΣ 4-ΠΙΣΤΟΝΕΣ ΔΑΓΚΑΝΕΣ BREMBO, ΡΑΔΙΟ CD ΜΕ ΜP3 ΔΥΟ ΚΕΡΑΙΕΣ ΔΙΠΛΟ TUNER ΚΑΙ 8 ΗΧΕΙΑ, ΧΕΙΡΙΣΤΗΡΙA RADIO CD ΣΤΟ ΤΙΜΟΝΙ, ΗΛΕΚΤΡΙΚΑ ΠΑΡΑΘΥΡΑ (4) KAI ΚΑΘΡΕΠΤΕΣ, ΚΕΝΤΡΙΚΟ ΚΛΕΙΔΩΜΑ ΜΕ ΤΗΛΕΧΕΙΡΙΣΜΟ, SPORT ΤΙΜΟΝΙ ΑΠΟ ΔΕΡΜΑ ΚΑΙ ΣΟΥΕΤ, ΖΑΝΤΕΣ ΑΛΟΥΜΙΝΙΟΥ 18¨, ΑΕΡΟΤΟΜΗ, ΦΥΜΕ ΚΡΥΣΤΑΛΛΑ, ΠΡΟΒΟΛΕΙΣ  ΟΜΙΧΛΗΣ, ΔΙΑΚΟΣΜΗΤΙΚΑ ΧΡΩΜΙΟΥ, ΕΜΠΡΟΣ ΥΠΟΒΡΑΧΙΟΝΙΟ, ΟΣΦΥΙΚΗ ΥΠΟΣΤΗΡΙΞΗ ΟΔΗΓΟΥ ΚΑΙ ΣΥΝΟΔΗΓΟΥ ΜΕ ΗΛΕΚΤΡΙΚΗ ΡΥΘΜΙΣΗ, ΡΕΖΕΡΒΑ ΑΝΑΓΚΗΣ</t>
  </si>
  <si>
    <t xml:space="preserve">ΗΛΕΚΤΡΙΚΑ ΡΥΘΜΙΖΟΜΕΝΑ ΚΑΘΙΣΜΑΤΑ ΕΜΠΡΟΣ </t>
  </si>
  <si>
    <t>- Η ΕΤΑΙΡΕΙΑ  ΔΙΑΤΗΡΕΙ ΤΟ ΔΙΚΑΙΩΜΑ ΑΛΛΑΓΗΣ ΤΩΝ ΤΙΜΩΝ ΑΥΤΩΝ, ΧΩΡΙΣ ΠΡΟΕΙΔΟΠΟΙΗΣΗ.</t>
  </si>
  <si>
    <t>4MP</t>
  </si>
  <si>
    <t>023</t>
  </si>
  <si>
    <t>1.6 JTDM-2 105hp PROGRESSION</t>
  </si>
  <si>
    <t>1.6 JTDM-2 105hp DISTINCTIVE</t>
  </si>
  <si>
    <t>2.0 JTDM-2 170hp DISTINCTIVE</t>
  </si>
  <si>
    <t>1.3 JTDM-2 95hp</t>
  </si>
  <si>
    <t>1.6 JTDM-2 105hp</t>
  </si>
  <si>
    <t>2.0 JTDM-2 170hp</t>
  </si>
  <si>
    <t>ΚΑΘΑΡΙΣΤΗΡΕΣ ΦΑΝΩΝ  (ME ΨΕΚΑΣΜΟ)</t>
  </si>
  <si>
    <t>ΔΙΠΛΟΙ ΠΡΟΕΝΤΑΤΗΡΕΣ ΕΜΠΡΟΣ ΚΑΘΙΣΜΑΤΩΝ</t>
  </si>
  <si>
    <t>ΤΕΤΡΑΠΙΣΤΟΝΕΣ ΔΑΓΚΑΝΕΣ BREMBO</t>
  </si>
  <si>
    <t>5C4                
728</t>
  </si>
  <si>
    <t>CRUISE CONTROL</t>
  </si>
  <si>
    <t>καταχώρηση μοντέλου</t>
  </si>
  <si>
    <t>καταχώρηση έκδοσης</t>
  </si>
  <si>
    <t>1.4 TB 120hp DISTINCTIVE</t>
  </si>
  <si>
    <t>C58</t>
  </si>
  <si>
    <t>C56</t>
  </si>
  <si>
    <t>C54</t>
  </si>
  <si>
    <t>C53</t>
  </si>
  <si>
    <t>C51</t>
  </si>
  <si>
    <t>B51</t>
  </si>
  <si>
    <t>E3A</t>
  </si>
  <si>
    <t>E33</t>
  </si>
  <si>
    <t>καταχώρηση σειράς</t>
  </si>
  <si>
    <t xml:space="preserve">Η παραπάνω τιμή περιλαμβάνει Φ.Π.Α </t>
  </si>
  <si>
    <t>και  Φόρο Τελών Ταξινόμησης Φ.Τ.Τ</t>
  </si>
  <si>
    <t>Μοντέλο</t>
  </si>
  <si>
    <t>Εκτός πόλης</t>
  </si>
  <si>
    <t>5DD</t>
  </si>
  <si>
    <t>Kgm (Nm)/ σ.α.λ.</t>
  </si>
  <si>
    <t>ΜΕΤΑΛΛΙΚΟ ΧΡΩΜΑ ΓΚΡΙ TECHNO (ΚΩΔ 612)</t>
  </si>
  <si>
    <t>ΜΕΤΑΛΛΙΚΟ ΧΡΩΜΑ ΓΚΡΙ GRAFITE (ΚΩΔ 669)</t>
  </si>
  <si>
    <t>ALFA MiTo Σειρά 1</t>
  </si>
  <si>
    <t>1.3 JTDM-2 85hp</t>
  </si>
  <si>
    <t>ΠΛΑΙΣΙΑ ΣΤΑ ΕΜΠΡΟΣ &amp; ΠΙΣΩ ΦΩΤΑ NERO OPACO</t>
  </si>
  <si>
    <t>B3N</t>
  </si>
  <si>
    <t>E3N</t>
  </si>
  <si>
    <t>1.4 Multiair 105hp SUPER</t>
  </si>
  <si>
    <t>1.3 JTDM-2 85hp PROGRESSION</t>
  </si>
  <si>
    <t>1.3 JTDM-2 85hp DISTINCTIVE</t>
  </si>
  <si>
    <t>19.7 (200) / 1500</t>
  </si>
  <si>
    <t>85 (62) / 3500</t>
  </si>
  <si>
    <t>19,7 (200) / 1500</t>
  </si>
  <si>
    <t>ALFA DNA, 7 ΑΕΡΟΣΑΚΟΙ, VDC (με eQ2/ABS/EBD/ASR/MSR/CBC/HBA/HILL HOLDER), AIR CONDITION, TRIP COMPUTER, ΗΛΕΚΤΡΙΚΑ ΠΑΡΑΘΥΡΑ KAI ΚΑΘΡΕΠΤΕΣ, ΚΕΝΤΡΙΚΟ ΚΛΕΙΔΩΜΑ ΜΕ ΤΗΛΕΧΕΙΡΙΣΜΟ, ΖΑΝΤΕΣ ΑΛΟΥΜΙΝΙΟΥ 16¨, ΤΑΜΠΛΩ SPRINT, ΠΛΑΙΣΙΑ ΦΩΤΩΝ ΣΕ ΓΚΡΙ ΤΙΤΑΝΙΟ, ΚΑΛΥΜΜΑΤΑ ΕΞΩΤΕΡΙΚΩΝ ΚΑΘΡΕΦΤΩΝ ΓΚΡΙ TITANIUM, ΚΡΥΦΟΣ ΦΩΤΙΣΜΟΣ NIGHT PANEL, ΔΙΠΛΟ ΡΑΔΙΟ CD/MP3 PLAYER ΜΕ 8 ΗΧΕΙΑ, ΣΥΣΤΗΜΑ START &amp; STOP ΜΕ GSI, ΣΠΟΡ ΠΙΣΩ ΠΡΟΦΥΛΑΚΤΗΡΑΣ, ΣΥΣΤΗΜΑ BLUE &amp; ME</t>
  </si>
  <si>
    <t>ALFA DNA, 7 ΑΕΡΟΣΑΚΟΙ, VDC (με eQ2/ABS/EBD/ASR/MSR/CBC/HBA/HILL HOLDER), ΑΥΤΟΜΑΤΟΣ ΔΙΖΩΝΙΚΟΣ ΚΛΙΜΑΤΙΣΜΟΣ, TRIP COMPUTER, ΡΑΔΙΟ CD / ΜP3 PLAYER ΜΕ ΧΕΙΡΙΣΤΗΡΙΑ ΣΤΟ ΤΙΜΟΝΙ, ΗΛΕΚΤΡΙΚΑ ΠΑΡΑΘΥΡΑ KAI ΚΑΘΡΕΠΤΕΣ, ΚΕΝΤΡΙΚΟ ΚΛΕΙΔΩΜΑ ΜΕ ΤΗΛΕΧΕΙΡΙΣΜΟ, ΔΕΡΜΑΤΙΝΟ ΤΙΜΟΝΙ/ΛΕΒΙΕΣ ΤΑΧΥΤΗΤΩΝ, ΖΑΝΤΕΣ ΑΛΟΥΜΙΝΙΟΥ 16¨, ΤΑΜΠΛΩ COMPETIZIONE, ΧΡΩΜΙΩΜΕΝΑ ΠΛΑΙΣΙΑ ΦΩΤΩΝ, ΧΡΩΜΙΩΜΕΝΗ ΑΠΟΛΗΞΗ ΕΞΑΤΜΙΣΗΣ, ΧΡΩΜΙΟΜΕΝΗ ΓΡΑΜΜΗ ΠΑΡΑΘΥΡΩΝ, ΚΡΥΦΟΣ ΦΩΤΙΣΜΟΣ NIGHT PANEL, ΣΥΣΤΗΜΑ START &amp; STOP ΜΕ GSI, ΕΜΠΡΟΣ ΚΑΘΙΣΜΑΤΑ ΜΕ ΟΣΦΥΙΚΗ ΡΥΘΜΙΣΗ</t>
  </si>
  <si>
    <t>ALFA DNA, 7 ΑΕΡΟΣΑΚΟΙ, VDC (με eQ2/ABS/EBD/ASR/MSR/CBC/ HBA/HILL HOLDER), ΑΥΤΟΜΑΤΟΣ ΔΙΖΩΝΙΚΟΣ ΚΛΙΜΑΤΙΣΜΟΣ, TRIP COMPUTER, ΡΑΔΙΟ CD/ΜP3 PLAYER ΜΕ ΧΕΙΡΙΣΤΗΡΙΑ ΣΤΟ ΤΙΜΟΝΙ, ΗΛΕΚΤΡΙΚΑ ΠΑΡΑΘΥΡΑ KAI ΚΑΘΡΕΠΤΕΣ, ΚΕΝΤΡΙΚΟ ΚΛΕΙΔΩΜΑ ΜΕ ΤΗΛΕΧΕΙΡΙΣΜΟ, ΔΕΡΜΑΤΙΝΟ ΤΙΜΟΝΙ/ΛΕΒΙΕΣ ΤΑΧΥΤΗΤΩΝ, ΖΑΝΤΕΣ ΑΛΟΥΜΙΝΙΟΥ 17¨, ΤΑΜΠΛΩ COMPETIZIONE, ΔΙΑΚΟΣΜΗΤΙΚΟ ΜΑΡΣΠΙΕ, ΧΡΩΜΙΟΜΕΝΗ ΑΠΟΛΗΞΗ ΕΞΑΤΜΙΣΗΣ, ΧΡΩΜΙΟΜΕΝΗ ΓΡΑΜΜΗ ΠΑΡΑΘΥΡΩΝ, ΚΡΥΦΟΣ ΦΩΤΙΣΜΟΣ NIGHT PANEL, ΣΥΣΤΗΜΑ START &amp; STOP ΜΕ ΕΝΔΕΙΞΗ ΑΛΛΑΓΗΣ ΤΑΧΥΤΗΤΑΣ, ΣΗΜΑ QUADRIFOGLIO VERDE, ΕΜΠΡΟΣ ΚΑΘΙΣΜΑΤΑ ΜΕ ΟΣΦΥΙΚΗ ΡΥΘΜΙΣΗ</t>
  </si>
  <si>
    <t>ALFA DNA, 7 ΑΕΡΟΣΑΚΟΙ, VDC (με eQ2/ABS/EBD/ASR/MSR/CBC/HBA/HILL HOLDER), ΑΥΤΟΜΑΤΟΣ ΔΙΖΩΝΙΚΟΣ ΚΛΙΜΑΤΙΣΜΟΣ, TRIP COMPUTER, ΡΑΔΙΟ CD ΜΕ ΜP3, ΗΛΕΚΤΡΙΚΑ ΠΑΡΑΘΥΡΑ KAI ΚΑΘΡΕΠΤΕΣ, ΚΕΝΤΡΙΚΟ ΚΛΕΙΔΩΜΑ ΜΕ ΤΗΛΕΧΕΙΡΙΣΜΟ, ΔΕΡΜΑΤΙΝΟ ΤΙΜΟΝΙ/ΛΕΒΙΕΣ ΤΑΧΥΤΗΤΩΝ, ΖΑΝΤΕΣ ΑΛΟΥΜΙΝΙΟΥ 16¨, ΤΑΜΠΛΩ COMPETIZIONE, ΧΡΩΜΙΟΜΕΝΑ ΠΛΑΙΣΙΑ ΦΩΤΩΝ, ΔΙΠΛΗ ΧΡΩΜΙΟΜΕΝΗ ΑΠΟΛΗΞΗ ΕΞΑΤΜΙΣΗΣ, ΧΡΩΜΙΟΜΕΝΗ ΓΡΑΜΜΗ ΠΑΡΑΘΥΡΩΝ, ΚΡΥΦΟΣ ΦΩΤΙΣΜΟΣ NIGHT PANEL, ΣΥΣΤΗΜΑ START &amp; STOP ΜΕ ΕΝΔΕΙΞΗ ΑΛΛΑΓΗΣ ΤΑΧΥΤΗΤΑΣ, ΕΜΠΡΟΣ ΚΑΘΙΣΜΑΤΑ ΜΕ ΟΣΦΥΙΚΗ ΡΥΘΜΙΣΗ</t>
  </si>
  <si>
    <t>ΠΛΑΙΣΙΑ ΦΩΤΩΝ BIANCOSPINO  (KΩΔ 251)</t>
  </si>
  <si>
    <t>070</t>
  </si>
  <si>
    <t>435</t>
  </si>
  <si>
    <t>ΔΙΠΛΟ ΚΛΕΙΔΩΜΑ</t>
  </si>
  <si>
    <t>064</t>
  </si>
  <si>
    <t>41A</t>
  </si>
  <si>
    <t>4CS</t>
  </si>
  <si>
    <t>5JW</t>
  </si>
  <si>
    <t>140</t>
  </si>
  <si>
    <t>177</t>
  </si>
  <si>
    <t>ΠΛΑΙΣΙΑ ΣΤΑ ΕΜΠΡΟΣ &amp; ΠΙΣΩ ΦΩΤΑ (ΓΚΡΙ ΤΙΤΑΝΙΟ)</t>
  </si>
  <si>
    <t>52Y</t>
  </si>
  <si>
    <t>4RR</t>
  </si>
  <si>
    <t>ΑΙΣΘΗΤΗΡΕΣ ΠΙΕΣΗΣ ΕΛΑΣΤΙΚΩΝ</t>
  </si>
  <si>
    <t>ΘΕΡΜΑΙΝΟΜΕΝΟ ΦΙΛΤΡΟ ΠΕΤΡΕΛΑΙΟΥ</t>
  </si>
  <si>
    <t>ΔΙΠΛΗ ΑΠΟΛΗΞΗ</t>
  </si>
  <si>
    <t>BLUE &amp; ME: ΣΥΣΤΗΜΑ ΑΝΟΙΚΤΗΣ ΣΥΝΟΜΙΛΙΑΣ  KINHTOY ΜΕΣΩ "BLUETOOTH", ΘΥΡΑ USB</t>
  </si>
  <si>
    <r>
      <t>Visibility:</t>
    </r>
    <r>
      <rPr>
        <b/>
        <sz val="24"/>
        <rFont val="Tahoma"/>
        <family val="2"/>
        <charset val="161"/>
      </rPr>
      <t xml:space="preserve"> </t>
    </r>
    <r>
      <rPr>
        <sz val="24"/>
        <rFont val="Tahoma"/>
        <family val="2"/>
        <charset val="161"/>
      </rPr>
      <t>ΑΥΤΟΜΑΤΗ ΕΝΕΡΓΟΠΟΙΗΣΗ ΠΡΟΒΟΛΕΩΝ, ΑΙΣΘΗΤΗΡΑΣ ΒΡΟΧΗΣ, ΠΑΡΠΡΙΖ ΜΕ ΣΚΟΥΡΑ ΑΝΤΗΛΙΑΚΗ ΛΩΡΙΔΑ, A.Q.S (Air Quality Sensor) ΑΙΣΘΗΤΗΡΑΣ ΟΣΜΩΝ. ΑΙΣΘΗΤΗΡΑΣ ΥΓΡΑΣΙΑΣ &amp; ΘΑΜΠΩΜΑΤΟΣ ΚΡΥΣΤΑΛΛΩΝ</t>
    </r>
  </si>
  <si>
    <r>
      <t>Premium</t>
    </r>
    <r>
      <rPr>
        <b/>
        <sz val="24"/>
        <rFont val="Tahoma"/>
        <family val="2"/>
        <charset val="161"/>
      </rPr>
      <t xml:space="preserve">: </t>
    </r>
    <r>
      <rPr>
        <sz val="24"/>
        <rFont val="Tahoma"/>
        <family val="2"/>
        <charset val="161"/>
      </rPr>
      <t>ΠΡΟΒΟΛΕΙΣ BI-XENON ΜΕ ΣΥΣΤΗΜΑ ΠΛΥΣΗΣ, ΑΙΣΘΗΤΗΡΕΣ ΣΤΑΘΜΕΥΣΗΣ, ΣΥΣΤΗΜΑ BLUE &amp; ME, ΧΙΕΡΙΣΤΗΡΙΑ RADIOCD/BLUE &amp; ME ΣΤΟ ΤΙΜΟΝΙ</t>
    </r>
  </si>
  <si>
    <t>4YV</t>
  </si>
  <si>
    <t>ΔΕΥΤΕΡΟ ΚΛΕΙΔΙ ΜΕ ΤΗΛΕΧΕΙΡΙΣΜΟ</t>
  </si>
  <si>
    <t>ALFA Giulietta</t>
  </si>
  <si>
    <t>GIULIETTA</t>
  </si>
  <si>
    <t>1.4 TB 120hp</t>
  </si>
  <si>
    <t>191.B51.0</t>
  </si>
  <si>
    <t>191.C51.0</t>
  </si>
  <si>
    <t>ΣΥΝΔΥΑΖΕΤΑΙ ΥΠΟΧΡΕΩΤΙΚΑ ΜΕ 392</t>
  </si>
  <si>
    <t>ΔΕΝ ΣΥΝΔΥΑΖΕΤΑΙ ΜΕ 5C4, 5C8</t>
  </si>
  <si>
    <t>ΣΥΝΔΥΑΖΕΤΑΙ ΥΠΟΧΡΕΩΤΙΚΑ ΜΕ 923. ΔΕΝ ΣΥΝΔΥΑΖΕΤΑΙ ΜΕ 5C4, 5C8</t>
  </si>
  <si>
    <t>1704 - 2100</t>
  </si>
  <si>
    <t>Από 29496</t>
  </si>
  <si>
    <t>ΣΥΝΔΥΑΖΕΤΑΙ ΥΠΟΧΡΕΩΤΙΚΑ ΜΕ (097, 102) Ή (5C4, 102) Ή (5C8, 102)</t>
  </si>
  <si>
    <t>ΣΥΝΔΥΑΖΕΤΑΙ ΥΠΟΧΡΕΩΤΙΚΑ ΜΕ 213</t>
  </si>
  <si>
    <t>ΣΥΝΔΥΑΖΕΤΑΙ ΥΠΟΧΡΕΩΤΙΚΑ ΜΕ 693</t>
  </si>
  <si>
    <t>ΣΥΝΔΥΑΖΕΤΑΙ ΥΠΟΧΡΕΩΤΙΚΑ ΜΕ 4RR Ή 5RH Ή 5RJ Ή 5ΕΕ</t>
  </si>
  <si>
    <t>5ZG</t>
  </si>
  <si>
    <t>ΚΑΘΙΣΜΑ ΟΔΗΓΟΥ &amp; ΣΥΝΟΔΗΓΟΥ ΜΕ ΟΣΦΥΪΚΗ ΡΥΘΜΙΣΗ</t>
  </si>
  <si>
    <t>6JW</t>
  </si>
  <si>
    <r>
      <t xml:space="preserve">Super: </t>
    </r>
    <r>
      <rPr>
        <sz val="24"/>
        <rFont val="Tahoma"/>
        <family val="2"/>
        <charset val="161"/>
      </rPr>
      <t>ELEGANTE ΖΑΝΤΕΣ ΑΛΟΥΜΙΝΙΟΥ 16'', ΔΕΡΜΑΤΙΝΟ ΤΙΜΟΝΙ, ΧΕΙΡΟΦΡΕΝΟ ΚΑΙ ΛΕΒΙΕ ΤΑΧΥΤΗΤΩΝ, SPORT ΠΙΣΩ ΠΡΟΦΥΛΑΚΤΗΡΑΣ, ΣΥΣΤΗΜΑ BLUE &amp; ME ΜΕ ΧΕΙΡΙΣΤΗΡΙΑ ΣΤΟ ΤΙΜΟΝΙ, ΟΘΟΝΗ ΠΛΗΡΟΦΟΡΙΩΝ ΥΨΗΛΗΣ ΑΝΑΛΥΣΗΣ, RADIO CD/MP3 PLAYER DOUBLE TUNER ΜΕ 8 ΗΧΕΙΑ, ΚΑΛΥΜΜΑΤΑ ΕΞΩΤΕΡΙΚΩΝ ΚΑΘΡΕΦΤΩΝ ΓΚΡΙ TITANIUM</t>
    </r>
  </si>
  <si>
    <t>1.4 8v 78hp</t>
  </si>
  <si>
    <r>
      <t>Premium</t>
    </r>
    <r>
      <rPr>
        <b/>
        <sz val="24"/>
        <rFont val="Tahoma"/>
        <family val="2"/>
        <charset val="161"/>
      </rPr>
      <t xml:space="preserve">: </t>
    </r>
    <r>
      <rPr>
        <sz val="24"/>
        <rFont val="Tahoma"/>
        <family val="2"/>
        <charset val="161"/>
      </rPr>
      <t>ΥΠΟΒΡΑΧΙΟΝΙΟ ΚΑΘΙΣΜΑΤΟΣ ΟΔΗΓΟΥ, CRUISE CONTROL, ΑΙΣΘΗΤΗΡΕΣ ΣΤΑΘΜΕΥΣΗΣ ΜΕ ΟΠΤΙΚΗ ΕΝΔΕΙΞΗ, ΠΑΡΟΧΗ 12V</t>
    </r>
  </si>
  <si>
    <t>ΔΕΝ ΣΥΝΔΥΑΖΕΤΑΙ ΜΕ 140. ΣΥΝΔΥΑΖΕΤΑΙ ΥΠΟΧΡΕΩΤΙΚΑ ΜΕ 4FU</t>
  </si>
  <si>
    <t>ΣΥΝΔΥΑΖΕΤΑΙ ΥΠΟΧΡΕΩΤΙΚΑ ΜΕ 5ZG</t>
  </si>
  <si>
    <t>ΕΣΩΤΕΡΙΚΑ (ΤΑΜΠΛΟ &amp; ΚΑΘΙΣΜΑΤΑ) ΤΥΠΟΥ TORTORA</t>
  </si>
  <si>
    <t>ΧΡΩΜΑ ΜΑΥΡΟ ΠΑΣΤΕΛ (ΚΩΔ 601)</t>
  </si>
  <si>
    <t>ΕΙΔΙΚΟ ΧΡΩΜΑ ΠΑΣΤΕΛ BIANCOSPINO (ΚΩΔ 251)</t>
  </si>
  <si>
    <t>61Q</t>
  </si>
  <si>
    <t>ΜΕΤΑΛΛΙΚΟ ΧΡΩΜΑ BRONZO (ΚΩΔ 394)</t>
  </si>
  <si>
    <t>ΠΛΑΙΣΙΑ ΦΩΤΩΝ ΜΑΥΡΟ ΠΑΣΤΕΛ (ΚΩΔ 601)</t>
  </si>
  <si>
    <t>ΠΛΑΙΣΙΑ ΦΩΤΩΝ ΓΚΡΙ TECHNO (ΚΩΔ 612)</t>
  </si>
  <si>
    <t>ΠΛΑΙΣΙΑ ΦΩΤΩΝ ΓΚΡΙ GRAFITE (ΚΩΔ 669)</t>
  </si>
  <si>
    <t>ΠΛΑΙΣΙΑ ΦΩΤΩΝ ΜΑΥΡΟ ETNA (ΚΩΔ 805)</t>
  </si>
  <si>
    <t>ΠΛΑΙΣΙΑ ΦΩΤΩΝ GIALLO CORSA (ΚΩΔ 507)</t>
  </si>
  <si>
    <t>ΠΑΝΟΡΑΜΙΚΗ ΗΛΕΚΤΡΙΚΑ ΑΝΟΙΓΟΜΕΝΗ ΟΡΟΦΗ</t>
  </si>
  <si>
    <t>ΕΙΔΙΚΟ ΧΡΩΜΑ ΠΑΣΤΕΛ ΚΟΚΚΙΝΟ ALFA (ΚΩΔ 289)</t>
  </si>
  <si>
    <t>ΜΕΤΑΛΛΙΚΟ ΧΡΩΜΑ ΜΑΥΡΟ ETNA (ΚΩΔ 805)</t>
  </si>
  <si>
    <t>ΜΕΤΑΛΛΙΚΟ ΧΡΩΜΑ KOKKINO (ΚΩΔ 148)</t>
  </si>
  <si>
    <t>ΠΛΑΙΣΙΑ ΦΩΤΩΝ ΚΟΚΚΙΝΟ ALFA (ΚΩΔ 289)</t>
  </si>
  <si>
    <t>ΠΛΑΙΣΙΑ ΦΩΤΩΝ ΜΑΥΡΟ (ΚΩΔ 601)</t>
  </si>
  <si>
    <t>ΠΛΑΙΣΙΑ ΦΩΤΩΝ BIANCOSPINO (KΩΔ 251)</t>
  </si>
  <si>
    <t>145.B32.1</t>
  </si>
  <si>
    <t>145.E33.1</t>
  </si>
  <si>
    <t>145.E3A.1</t>
  </si>
  <si>
    <t>ΠΕΡΙΛΑΜΒΑΝΕΙ 140, 5ZG. ΔΕΝ ΣΥΝΔΥΑΖΕΤΑΙ ΜΕ 132, 416, 508, 823</t>
  </si>
  <si>
    <t>ΣΥΝΔΥΑΖΕΤΑΙ ΥΠΟΧΡΕΩΤΙΚΑ ΜΕ 65W</t>
  </si>
  <si>
    <t>ΣΥΝΔΥΑΖΕΤΑΙ ΥΠΟΧΡΕΩΤΙΚΑ ΜΕ 65W, 4FU. ΔΕΝ ΣΥΝΔΥΑΖΕΤΑΙ ΜΕ 4CU</t>
  </si>
  <si>
    <t>ΣΥΝΔΥΑΖΕΤΑΙ ΥΠΟΧΡΕΩΤΙΚΑ ΜΕ 65W, 4FU</t>
  </si>
  <si>
    <t>ΕΣΩΤΕΡΙΚΑ ΣΠΟΡ ΚΑΘΙΣΜΑΤΑ ΜΕ ΥΦΑΣΜΑ &amp; ALCANTARA (ΛΕΥΚΕΣ &amp; ΠΡΑΣΙΝΕΣ ΡΑΦΕΣ)</t>
  </si>
  <si>
    <t>4AY</t>
  </si>
  <si>
    <t>Q36</t>
  </si>
  <si>
    <t>ΣΥΝΔΥΑΖΕΤΑΙ ΥΠΟΧΡΕΩΤΙΚΑ ΜΕ 431Ή 439 Ή 5C4 Ή 5C8</t>
  </si>
  <si>
    <t>ΣΥΝΔΥΑΖΕΤΑΙ ΥΠΟΧΡΕΩΤΙΚΑ ΜΕ 108 Ή 431Ή 439 Ή 5C4 Ή 5C8</t>
  </si>
  <si>
    <t>-----</t>
  </si>
  <si>
    <t>145.B3F.1</t>
  </si>
  <si>
    <t>145.E3F.1</t>
  </si>
  <si>
    <t>6TR         
728</t>
  </si>
  <si>
    <t>Ροπή kgm (Nm) / σ.α.λ</t>
  </si>
  <si>
    <t>B3F</t>
  </si>
  <si>
    <t>E3F</t>
  </si>
  <si>
    <t>Όφελος ΦΤΤ λόγω απόσυρσης 2012 (€)</t>
  </si>
  <si>
    <t>Προτεινόμενη τελική τιμή με όφελος ΦΤΤ λόγω απόσυρσης 2012 (€)</t>
  </si>
  <si>
    <t>Τέλη κυκλοφορίας 2012</t>
  </si>
  <si>
    <t>ΕΤΙΚΕΤΑ ΟΙΚΟΝΟΜΙΑΣ ΚΑΥΣΙΜΟΥ ΚΑΙ ΕΚΠΟΜΠΩΝ ΔΙΟΞΕΙΔΙΟΥ ΤΟΥ ΑΝΘΡΑΚΑ (CO2)</t>
  </si>
  <si>
    <t>ΚΑΤΑΣΚΕΥΑΣΤΗΣ</t>
  </si>
  <si>
    <t>ΜΟΝΤΕΛΟ</t>
  </si>
  <si>
    <t>ΚΑΥΣΙΜΟ</t>
  </si>
  <si>
    <t>FGA S.P.A</t>
  </si>
  <si>
    <t xml:space="preserve"> </t>
  </si>
  <si>
    <t>Εντός πόλης</t>
  </si>
  <si>
    <t>Εντός και Εκτός Πόλης (Συνδυασμός)</t>
  </si>
  <si>
    <t>(Λίτρα/100Χιλιόμετρα)</t>
  </si>
  <si>
    <t>(Γραμμάρια / Χιλιόμετρο)</t>
  </si>
  <si>
    <t>ΕΙΔΙΚΕΣ ΕΚΠΟΜΠΕΣ ΔΙΟΞΕΙΔΙΟΥ ΤΟΥ ΑΝΘΡΑΚΑ (CO2)</t>
  </si>
  <si>
    <t>ΚΥΚΛΟΣ ΟΔΗΓΗΣΗΣ</t>
  </si>
  <si>
    <t>ΚΑΤΑΝΑΛΩΣΗ ΚΑΥΣΙΜΟΥ</t>
  </si>
  <si>
    <t>π.χ Q36 για 1.4 170hp QV</t>
  </si>
  <si>
    <r>
      <t>Kυβισμός cm</t>
    </r>
    <r>
      <rPr>
        <b/>
        <vertAlign val="superscript"/>
        <sz val="20"/>
        <rFont val="Verdana"/>
        <family val="2"/>
        <charset val="161"/>
      </rPr>
      <t>3</t>
    </r>
  </si>
  <si>
    <t>ΕΠΙΣΗΜΗ ΚΑΤΑΝΑΛΩΣΗ ΚΑΥΣΙΜΟΥ (Σύμφωνα με τις διατάξεις της ΚΥΑ 11375/84 (ΦΕΚ 781/Β/1-11-1984))</t>
  </si>
  <si>
    <r>
      <t>Σε όλα τα σημεία πώλησης διατίθεται δωρεάν οδηγός οικονομίας καυσίμου και εκπομπών CO</t>
    </r>
    <r>
      <rPr>
        <b/>
        <vertAlign val="subscript"/>
        <sz val="22"/>
        <color indexed="9"/>
        <rFont val="Verdana"/>
        <family val="2"/>
        <charset val="161"/>
      </rPr>
      <t xml:space="preserve">2 </t>
    </r>
    <r>
      <rPr>
        <b/>
        <sz val="22"/>
        <color indexed="9"/>
        <rFont val="Verdana"/>
        <family val="2"/>
        <charset val="161"/>
      </rPr>
      <t>ο οποίος περιλαμβάνει στοιχεία για όλα τα μοντέλα νέων αυτοκινήτων.</t>
    </r>
  </si>
  <si>
    <t>Επιπλέον της αποδοτικότητας ενός αυτοκινήτου από πλευράς κατανάλωσης καυσίμων, η συμπεριφορά του οδηγού καθώς και άλλοι μη τεχνικοί παράγοντες, παίζουν ρόλο στον προσδιορισμό της κατανάλωσης του καυσίμου και των εκπομπών CO2 . Το CO2 είναι το κύριο αέριο θερμοκηπίου που ευθύνεται για την αύξηση της θερμοκρασίας του πλανήτη.</t>
  </si>
  <si>
    <t>60K</t>
  </si>
  <si>
    <t>5HB</t>
  </si>
  <si>
    <t>5HF</t>
  </si>
  <si>
    <t>5HC</t>
  </si>
  <si>
    <t>5HE</t>
  </si>
  <si>
    <t>5H5</t>
  </si>
  <si>
    <t>5H7</t>
  </si>
  <si>
    <t>ΑΤΣΑΛΙΝΕΣ ΖΑΝΤΕΣ ΜΕ ΠΛΑΣΤΙΚΟ ΚΑΠΑΚΙ ΚΑΙ ΕΛΑΣΤΙΚΑ 185/65/R15</t>
  </si>
  <si>
    <t>4WQ</t>
  </si>
  <si>
    <t>ΖΑΝΤΕΣ ΑΛΟΥΜΙΝΙΟΥ PROGRESSION ΜΕ ΕΛΑΣΤΙΚΑ 185/65/R15</t>
  </si>
  <si>
    <t>5A6</t>
  </si>
  <si>
    <t>ΣΠΟΡ BUCKET ΚΑΘΙΣΜΑΤΑ BY SABELT</t>
  </si>
  <si>
    <t>5EQ</t>
  </si>
  <si>
    <t>ALFA DNA, 7 ΑΕΡΟΣΑΚΟΙ, VDC (με eQ2/ABS/EBD/ASR/MSR/CBC/ HBA/HILL HOLDER), AIR CONDITION, TRIP COMPUTER, ΗΛΕΚΤΡΙΚΑ ΠΑΡΑΘΥΡΑ KAI ΚΑΘΡΕΠΤΕΣ, ΚΕΝΤΡΙΚΟ ΚΛΕΙΔΩΜΑ ΜΕ ΤΗΛΕΧΕΙΡΙΣΜΟ, ΑΤΣΑΛΙΝΕΣ ΖΑΝΤΕΣ 15¨, ΤΑΜΠΛΩ SPRINT, ΠΛΑΙΣΙΑ ΦΩΤΩΝ ΣΕ ΓΚΡΙ ΤΙΤΑΝΙΟ, ΚΡΥΦΟΣ ΦΩΤΙΣΜΟΣ NIGHT PANEL, ΡΑΔΙΟ CD/MP3 PLAYER, ΣΥΣΤΗΜΑ START &amp; STOP ΜΕ GSI, ΠΙΣΩ ΑΕΡΟΤΟΜΗ</t>
  </si>
  <si>
    <t>ALFA DNA, 7 ΑΕΡΟΣΑΚΟΙ, VDC (με eQ2/ABS/EBD/ASR/MSR/CBC/ HBA/HILL HOLDER), ΑΥΤΟΜΑΤΟΣ ΔΙΖΩΝΙΚΟΣ ΚΛΙΜΑΤΙΣΜΟΣ, TRIP COMPUTER, ΡΑΔΙΟ CD / ΜP3 PLAYER ΜΕ ΧΕΙΡΙΣΤΗΡΙΑ ΣΤΟ ΤΙΜΟΝΙ, ΗΛΕΚΤΡΙΚΑ ΠΑΡΑΘΥΡΑ KAI ΚΑΘΡΕΠΤΕΣ, ΚΕΝΤΡΙΚΟ ΚΛΕΙΔΩΜΑ ΜΕ ΤΗΛΕΧΕΙΡΙΣΜΟ, ΔΕΡΜΑΤΙΝΟ ΤΙΜΟΝΙ/ΛΕΒΙΕΣ ΤΑΧΥΤΗΤΩΝ, ΖΑΝΤΕΣ ΑΛΟΥΜΙΝΙΟΥ 16¨, ΤΑΜΠΛΩ COMPETIZIONE, ΧΡΩΜΙΩΜΕΝΑ ΠΛΑΙΣΙΑ ΦΩΤΩΝ, ΧΡΩΜΙΩΜΕΝΗ ΑΠΟΛΗΞΗ ΕΞΑΤΜΙΣΗΣ, ΧΡΩΜΙΟΜΕΝΗ ΓΡΑΜΜΗ ΠΑΡΑΘΥΡΩΝ, ΚΡΥΦΟΣ ΦΩΤΙΣΜΟΣ NIGHT PANEL, ΣΥΣΤΗΜΑ START &amp; STOP ΜΕ GSI, ΕΜΠΡΟΣ ΚΑΘΙΣΜΑΤΑ ΜΕ ΟΣΦΥΙΚΗ ΡΥΘΜΙΣΗ, ΠΙΣΩ ΑΕΡΟΤΟΜΗ</t>
  </si>
  <si>
    <t>1.4 TB 120hp SUPER</t>
  </si>
  <si>
    <t>G50</t>
  </si>
  <si>
    <t>1.4 TB 105hp PROGRESSION</t>
  </si>
  <si>
    <t>Super</t>
  </si>
  <si>
    <t>191.G50.0</t>
  </si>
  <si>
    <t>191.G56.0</t>
  </si>
  <si>
    <t>G56</t>
  </si>
  <si>
    <t>ΑΤΣΑΛΙΝΕΣ ΖΑΝΤΕΣ ΜΕ ΠΛΑΣΤΙΚΟ ΚΑΠΑΚΙ (205/55 R16x7)</t>
  </si>
  <si>
    <t>6CH</t>
  </si>
  <si>
    <t>ΖΑΝΤΕΣ ΑΛΟΥΜΙΝΙΟΥ 8C 18" (225/40 R18x7,5)</t>
  </si>
  <si>
    <t>6 ΑΕΡΟΣΑΚΟΙ, VDC (με eQ2/ABS/EBD/ASR/MSR/BAS/BRAKE PREFILL/HILL HOLDER), ALFA DNA, START &amp; STOP, ΕΝΔΕΙΞΗ ΑΛΛΑΓΗΣ ΤΑΧΥΤΗΤΩΝ, ΚΛΙΜΑΤΙΣΜΟΣ, TRIP COMPUTER, ΡΑΔΙΟ CD ΜΕ ΜP3 ΚΑΙ 6 ΗΧΕΙΑ, ΗΛΕΚΤΡΙΚΑ ΠΑΡΑΘΥΡΑ ΕΜΠΡΟΣ, ΘΕΡΜΑΙΝΟΜΕΝΟΙ ΚΑΘΡΕΠΤΕΣ, ΚΕΝΤΡΙΚΟ ΚΛΕΙΔΩΜΑ ΜΕ ΤΗΛΕΧΕΙΡΙΣΜΟ, ΑΤΣΑΛΙΝΕΣ ΖΑΝΤΕΣ 16¨, ΑΕΡΟΤΟΜΗ, ΡΕΖΕΡΒΑ ΑΝΑΓΚΗΣ</t>
  </si>
  <si>
    <t>6 ΑΕΡΟΣΑΚΟΙ, VDC (με eQ2/ABS/EBD/ASR/MSR/BAS/BRAKE PREFILL/HILL HOLDER), ALFA DNA, START &amp; STOP, ΕΝΔΕΙΞΗ ΑΛΛΑΓΗΣ ΤΑΧΥΤΗΤΩΝ, ΑΥΤΟΜΑΤΟΣ ΔΙΖΩΝΙΚΟΣ ΚΛΙΜΑΤΙΣΜΟΣ,  ΥΠΟΒΡΑΧΙΟΝΙΟ ΚΑΘΙΣΜΑΤΟΣ ΟΔΗΓΟΥ, TRIP COMPUTER, ΡΑΔΙΟ CD ΜΕ ΜP3 ΚΑΙ 6 ΗΧΕΙΑ, ΗΛΕΚΤΡΙΚΑ ΠΑΡΑΘΥΡΑ (4) KAI ΚΑΘΡΕΠΤΕΣ, ΚΕΝΤΡΙΚΟ ΚΛΕΙΔΩΜΑ ΜΕ ΤΗΛΕΧΕΙΡΙΣΜΟ, ΔΕΡΜΑΤΙΝΟ ΤΙΜΟΝΙ, ΖΑΝΤΕΣ ΑΛΟΥΜΙΝΙΟΥ 16¨, ΑΕΡΟΤΟΜΗ, ΡΕΖΕΡΒΑ ΑΝΑΓΚΗΣ</t>
  </si>
  <si>
    <t>105(77) / 5000</t>
  </si>
  <si>
    <t>1380 - 1430</t>
  </si>
  <si>
    <t>2460 - 2800</t>
  </si>
  <si>
    <t>2340 - 2800</t>
  </si>
  <si>
    <t>Από 26260</t>
  </si>
  <si>
    <t>Από 27740</t>
  </si>
  <si>
    <t>ΜΕΤΑΛΛΙΚΟ ΧΡΩΜΑ ΜΑΥΡΟ AMETISTA (ΚΩΔ. 424)</t>
  </si>
  <si>
    <t>61P</t>
  </si>
  <si>
    <t>1.4 TB 105hp</t>
  </si>
  <si>
    <t>0.9 Twinair 85hp</t>
  </si>
  <si>
    <t>Ε3Η</t>
  </si>
  <si>
    <t>0.9 Twinair 85hp Distinctive</t>
  </si>
  <si>
    <t>85 (62) / 5500</t>
  </si>
  <si>
    <t>11,2 (110) / 2500</t>
  </si>
  <si>
    <t>E3V</t>
  </si>
  <si>
    <t>1.4 TB 120hp GPL Distinctive</t>
  </si>
  <si>
    <t>20 (206) / 1750</t>
  </si>
  <si>
    <t>Βενζίνη/Υγραέριο</t>
  </si>
  <si>
    <t>8,2/10,6</t>
  </si>
  <si>
    <t>5,1/6,6</t>
  </si>
  <si>
    <t>6,2/8,1</t>
  </si>
  <si>
    <t>145/131</t>
  </si>
  <si>
    <t>ΣΥΝΔΥΑΖΕΤΑΙ ΥΠΟΧΡΕΩΤΙΚΑ ΜΕ 321</t>
  </si>
  <si>
    <t>ΚΩΔΙΚΟΣ ΠΟΥ ΕΧΕΙ ΚΑΤΑΡΓΗΘΕΙ</t>
  </si>
  <si>
    <t>ΣΥΝΔΥΑΖΕΤΑΙ ΥΠΟΧΡΕΩΤΙΚΑ ΜΕ 320</t>
  </si>
  <si>
    <t>6Z4</t>
  </si>
  <si>
    <t>ΣΠΟΡ BUCKET ΚΑΘΙΣΜΑΤΑ ΒΥ SABELT</t>
  </si>
  <si>
    <t>ΣΥΝΔΥΑΖΕΤΑΙ ΥΠΟΧΡΕΩΤΙΚΑ ΜΕ 6Z4</t>
  </si>
  <si>
    <t>52J</t>
  </si>
  <si>
    <t>SPORT ΔΕΡΜΑΤΙΝΑ ΚΑΘΙΣΜΑΤΑ</t>
  </si>
  <si>
    <t>ΣΥΝΔΥΑΖΕΤΑΙ ΥΠΟΧΡΕΩΤΙΚΑ ΜΕ 6Ζ4</t>
  </si>
  <si>
    <t>55Ε</t>
  </si>
  <si>
    <t>ΣΥΝΔΥΑΖΕΤΑΙ ΥΠΟΧΡΕΩΤΙΚΑ ΜΕ 6YU</t>
  </si>
  <si>
    <t>6YU</t>
  </si>
  <si>
    <t>ΣΥΝΔΥΑΖΕΤΑΙ ΥΠΟΧΡΕΩΤΙΚΑ ΜΕ (55Ε,732) ΄Ή (55E,212) Ή (435,732) Ή (435,212) Ή (439,732) Ή (439,212)</t>
  </si>
  <si>
    <t xml:space="preserve">ΔΕΝ ΣΥΝΔΥΑΖΕΤΑΙ ΜΕ 4BJ. ΣΥΝΔΥΑΖΕΤΑΙ ΥΠΟΧΡΕΩΤΙΚΑ ΜΕ (52J,4AY) Ή (180,4AY) Ή (727,4AY) </t>
  </si>
  <si>
    <r>
      <t>QV Sportiva 18''</t>
    </r>
    <r>
      <rPr>
        <b/>
        <sz val="24"/>
        <rFont val="Tahoma"/>
        <family val="2"/>
        <charset val="161"/>
      </rPr>
      <t xml:space="preserve">: </t>
    </r>
    <r>
      <rPr>
        <sz val="24"/>
        <rFont val="Tahoma"/>
        <family val="2"/>
        <charset val="161"/>
      </rPr>
      <t>ΜΑΡΣΠΙΕ ΑΛΟΥΜΙΝΙΟΥ ΣΤΗ ΒΑΣΗ ΤΩΝ ΘΥΡΩΝ, ΕΣΩΤΕΡΙΚΟ ΛΟΓΟΤΥΠΟ QV, ΕΞΩΤΕΡΙΚΟ ΛΟΓΟΤΥΠΟ QV, SPORT ΠΙΣΩ ΠΡΟΦΥΛΑΚΤΗΡΑΣ, ΚΑΛΥΜΜΑΤΑ ΕΞΩΤΕΡΙΚΩΝ ΚΑΘΡΕΦΤΩΝ - ΠΛΑΙΣΙΑ ΕΞΩΤΕΡΙΚΩΝ ΦΩΤΩΝ - ΕΞΩΤΕΡΙΚΕΣ ΧΕΙΡΟΛΑΒΕΣ ΘΥΡΩΝ CHROME SATINE, ΜΑΥΡΟ ΕΣΩΤΕΡΙΚΟ, ΣΤΕΦΑΝΙ ΖΑΝΤΑΣ ΜΕ ΜΑΥΡΟ ΧΡΩΜΑ, ΠΙΝΑΚΑΣ ΟΡΓΑΝΩΝ ΜΕ ΛΕΥΚΟ ΦΩΤΙΣΜΟ</t>
    </r>
  </si>
  <si>
    <t xml:space="preserve">ΔΕΝ ΣΥΝΔΥΑΖΕΤΑΙ ΜΕ 4BJ. ΣΥΝΔΥΑΖΕΤΑΙ ΥΠΟΧΡΕΩΤΙΚΑ ΜΕ (4AY,52J,923) Ή (4AY,180,923) Ή (4AY,727,923) </t>
  </si>
  <si>
    <r>
      <t>QV Sportiva 18''</t>
    </r>
    <r>
      <rPr>
        <b/>
        <sz val="24"/>
        <rFont val="Tahoma"/>
        <family val="2"/>
        <charset val="161"/>
      </rPr>
      <t xml:space="preserve">: </t>
    </r>
    <r>
      <rPr>
        <sz val="24"/>
        <rFont val="Tahoma"/>
        <family val="2"/>
        <charset val="161"/>
      </rPr>
      <t>ΜΑΡΣΠΙΕ ΑΛΟΥΜΙΝΙΟΥ ΣΤΗ ΒΑΣΗ ΤΩΝ ΘΥΡΩΝ, ΕΣΩΤΕΡΙΚΟ ΛΟΓΟΤΥΠΟ QV, ΕΞΩΤΕΡΙΚΟ ΛΟΓΟΤΥΠΟ QV, SPORT ΠΙΣΩ ΠΡΟΦΥΛΑΚΤΗΡΑΣ, ΚΑΛΥΜΜΑΤΑ ΕΞΩΤΕΡΙΚΩΝ ΚΑΘΡΕΦΤΩΝ - ΠΛΑΙΣΙΑ ΕΞΩΤΕΡΙΚΩΝ ΦΩΤΩΝ - ΕΞΩΤΕΡΙΚΕΣ ΧΕΙΡΟΛΑΒΕΣ ΘΥΡΩΝ CHROME SATINE, ΜΑΥΡΟ ΕΣΩΤΕΡΙΚΟ,  ΣΤΕΦΑΝΙ ΖΑΝΤΑΣ ΜΕ ΜΑΥΡΟ ΧΡΩΜΑ, ΠΙΝΑΚΑΣ ΟΡΓΑΝΩΝ ΜΕ ΛΕΥΚΟ ΦΩΤΙΣΜΟ</t>
    </r>
  </si>
  <si>
    <t xml:space="preserve">ΔΕΝ ΣΥΝΔΥΑΖΕΤΑΙ ΜΕ 4BJ. ΣΥΝΔΥΑΖΕΤΑΙ ΥΠΟΧΡΕΩΤΙΚΑ ΜΕ (4AY,52J) Ή (4AY,180) Ή (4AY,727) </t>
  </si>
  <si>
    <r>
      <t>Sport 17''</t>
    </r>
    <r>
      <rPr>
        <b/>
        <sz val="24"/>
        <rFont val="Tahoma"/>
        <family val="2"/>
        <charset val="161"/>
      </rPr>
      <t xml:space="preserve">: </t>
    </r>
    <r>
      <rPr>
        <sz val="24"/>
        <rFont val="Tahoma"/>
        <family val="2"/>
        <charset val="161"/>
      </rPr>
      <t>ΠΡΟΒΟΛΕΙΣ ΟΜΙΧΛΗΣ, SPORT ΠΙΣΩ ΠΡΟΦΥΛΑΚΤΗΡΑΣ, SPORT ΖΑΝΤΕΣ ΑΛΟΥΜΙΝΙΟΥ 17'', ΠΙΝΑΚΑΣ ΟΡΓΑΝΩΝ ΜΕ ΛΕΥΚΟ ΦΩΤΙΣΜΟ</t>
    </r>
  </si>
  <si>
    <r>
      <t>QV Sportiva 18''</t>
    </r>
    <r>
      <rPr>
        <b/>
        <sz val="24"/>
        <rFont val="Tahoma"/>
        <family val="2"/>
        <charset val="161"/>
      </rPr>
      <t xml:space="preserve">: </t>
    </r>
    <r>
      <rPr>
        <sz val="24"/>
        <rFont val="Tahoma"/>
        <family val="2"/>
        <charset val="161"/>
      </rPr>
      <t>ΣΠΟΡ ΔΕΡΜΑΤΙΝΟ ΤΙΜΟΝΙ ΜΕ ΚΟΚΚΙΝΕΣ ΡΑΦΕΣ, ΜΑΡΣΠΙΕ ΑΛΟΥΜΙΝΙΟΥ ΣΤΗ ΒΑΣΗ ΤΩΝ ΘΥΡΩΝ, ΕΣΩΤΕΡΙΚΟ- ΕΞΩΤΕΡΙΚΟ ΛΟΓΟΤΥΠΟ QV, SPORT ΠΙΣΩ ΑΝΑΡΤΗΣΗ, ΚΑΛΥΜΜΑΤΑ ΕΞΩΤΕΡΙΚΩΝ ΚΑΘΡΕΦΤΩΝ CHROME SATINE, ΜΑΥΡΟ ΕΣΩΤΕΡΙΚΟ, ΔΙΑΚΟΣΜΗΤΙΚΟ ΤΑΜΠΛΟ ΑΠΟ ΣΚΟΥΡΟ ΑΛΟΥΜΙΝΙΟ, ΚΟΚΚΙΝΕΣ 4-ΠΙΣΤΟΝΕΣ ΔΑΓΚΑΝΕΣ BREMBO, ΣΠΟΡ ΠΕΝΤΑΛ ΑΛΟΥΜΙΝΙΟΥ, ΣΚΟΥΡΟΧΡΩΜΟΙ ΠΡΟΒΟΛΕΙΣ, ΠΛΕΥΡΙΚΑ ΜΑΡΣΠΙΕ</t>
    </r>
  </si>
  <si>
    <t>ΣΥΝΔΥΑΖΕΤΑΙ ΥΠΟΧΡΕΩΤΙΚΑ ΜΕ 5KW Ή 5RH</t>
  </si>
  <si>
    <t>ΔΕΝ ΣΥΝΔΥΑΖΕΤΑΙ ΜΕ 5RH, 6YU</t>
  </si>
  <si>
    <t>ΣΥΝΔΥΑΖΕΤΑΙ ΥΠΟΧΡΕΩΤΙΚΑ ΜΕ 420 Ή 421 Ή 433 Ή 435 Ή 439. ΔΕΝ ΣΥΝΔΥΑΖΕΤΑΙ ΜΕ 5RH, 6YU</t>
  </si>
  <si>
    <t>ΣΥΝΔΥΑΖΕΤΑΙ ΥΠΟΧΡΕΩΤΙΚΑ ΜΕ (275, 454, 5RH) Ή (177, 275, 5RH) Ή 6YU</t>
  </si>
  <si>
    <t>ΣΥΝΔΥΑΖΕΤΑΙ ΥΠΟΧΡΕΩΤΙΚΑ ΜΕ (275, 454) Ή (177, 275). ΔΕΝ ΣΥΝΔΥΑΖΕΤΑΙ ΜΕ 5RH, 6YU</t>
  </si>
  <si>
    <t>ΣΥΝΔΥΑΖΕΤΑΙ ΥΠΟΧΡΕΩΤΙΚΑ ΜΕ 270. ΔΕΝ ΣΥΝΔΥΑΖΕΤΑΙ ΜΕ 5RH, 6YU</t>
  </si>
  <si>
    <t>ΣΥΝΔΥΑΖΕΤΑΙ ΥΠΟΧΡΕΩΤΙΚΑ ΜΕ 420 Ή 421 Ή 433 Ή 435 Ή 439 Ή 5RH</t>
  </si>
  <si>
    <t>ΣΥΝΔΥΑΖΕΤΑΙ ΥΠΟΧΡΕΩΤΙΚΑ ΜΕ 400. ΔΕΝ ΣΥΝΔΥΑΖΕΤΑΙ ΜΕ 5RH</t>
  </si>
  <si>
    <t>ΣΥΝΔΥΑΖΕΤΑΙ ΥΠΟΧΡΕΩΤΙΚΑ ΜΕ 5RH Ή 6YU</t>
  </si>
  <si>
    <t>ΣΥΝΔΥΑΖΕΤΑΙ ΥΠΟΧΡΕΩΤΙΚΑ ΜΕ 4RR Ή 5RH</t>
  </si>
  <si>
    <t>ΣΥΝΔΥΑΖΕΤΑΙ ΥΠΟΧΡΕΩΤΙΚΑ ΜΕ 245 Ή 709 Ή 6KC Ή 5KE. ΔΕΝ ΣΥΝΔΥΑΖΕΤΑΙ ΜΕ 211 Ή 5RH Ή 6YU</t>
  </si>
  <si>
    <t>ΣΥΝΔΥΑΖΕΤΑΙ ΥΠΟΧΡΕΩΤΙΚΑ ΜΕ 245 Ή 709 Ή 6KC Ή 6KE. ΔΕΝ ΣΥΝΔΥΑΖΕΤΑΙ ΜΕ 211 Ή 5RH Ή 6YU</t>
  </si>
  <si>
    <t>ΣΥΝΔΥΑΖΕΤΑΙ ΥΠΟΧΡΕΩΤΙΚΑ ΜΕ 5KW Ή 5RH Ή 6YU</t>
  </si>
  <si>
    <t>ΣΥΝΔΥΑΖΕΤΑΙ ΥΠΟΧΡΕΩΤΙΚΑ ΜΕ 420 Ή 421 Ή 433 Ή 435 Ή 439 Ή 5RH. ΔΕΝ ΣΥΝΔΥΑΖΕΤΑΙ ΜΕ 803</t>
  </si>
  <si>
    <t>ΣΥΝΔΥΑΖΕΤΑΙ ΥΠΟΧΡΕΩΤΙΚΑ ΜΕ 400. ΔΕΝ ΣΥΝΔΥΑΖΕΤΑΙ ΜΕ 5RH, 6YU</t>
  </si>
  <si>
    <t>ΣΥΝΔΥΑΖΕΤΑΙ ΥΠΟΧΡΕΩΤΙΚΑ ΜΕ 4RR Ή 5RH Ή 6YU</t>
  </si>
  <si>
    <t>ΣΥΝΔΥΑΖΕΤΑΙ ΥΠΟΧΡΕΩΤΙΚΑ ΜΕ 420 Ή 421 Ή 433 Ή 435 Ή 439 Ή 5RH Ή 6YU. ΔΕΝ ΣΥΝΔΥΑΖΕΤΑΙ ΜΕ 803</t>
  </si>
  <si>
    <t>145.E3H.1</t>
  </si>
  <si>
    <t>ΠΑΡ-ΜΠΡΙΖ ΑΝΑΚΛΑΣΗΣ ΥΠΕΡΥΘΡΗΣ ΑΚΤΙΝΟΒΟΛΙΑΣ, ΑΙΣΘΗΤΗΡΑ ΒΡΟΧΗΣ &amp; ΑΥΤΟΜΑΤΗ ΕΝΕΡΓΟΠΟΙΗΣΗ ΠΡΟΒΟΛΕΩΝ</t>
  </si>
  <si>
    <t>ΠΑΡΜΠΡΙΖ ΑΝΑΚΛΑΣΗΣ ΥΠΕΡΥΘΡΗΣ ΑΚΤΙΝΟΒΟΛΙΑΣ ΜΕ ΣΚΟΥΡΑ ΑΝΤΗΛΙΑΚΗ ΛΩΡΙΔΑ, ΑΙΣΘΗΤΗΡΑΣ ΒΡΟΧΗΣ</t>
  </si>
  <si>
    <t>V51</t>
  </si>
  <si>
    <t>1.4 TB 120hp VELOCE</t>
  </si>
  <si>
    <t>1.6 JTDM-2 105hp VELOCE</t>
  </si>
  <si>
    <t>Veloce</t>
  </si>
  <si>
    <t>191.V51.0</t>
  </si>
  <si>
    <t>ΕΜΠΡΟΣ ΗΛΕΚΤΡΙΚΑ ΠΑΡΑΘΥΡΑ</t>
  </si>
  <si>
    <t>ΖΑΝΤΕΣ ΑΛΟΥΜΙΝΙΟΥ SPORT 17" ΣΚΟΥΡΕΣ (225/45 R17x7,5)</t>
  </si>
  <si>
    <t>191.V56.0</t>
  </si>
  <si>
    <t>4DL</t>
  </si>
  <si>
    <t>4DT</t>
  </si>
  <si>
    <t>ΔΙΧΡΩΜΗ ΟΡΟΦΗ ΓΚΡΙ ΜΑΤ</t>
  </si>
  <si>
    <t>ΔΙΧΡΩΜΗ ΟΡΟΦΗ ΜΑΥΡΟ ΠΑΣΤΕΛ</t>
  </si>
  <si>
    <r>
      <rPr>
        <b/>
        <sz val="34"/>
        <color indexed="8"/>
        <rFont val="Tahoma"/>
        <family val="2"/>
        <charset val="161"/>
      </rPr>
      <t>Comfort</t>
    </r>
    <r>
      <rPr>
        <sz val="24"/>
        <rFont val="Tahoma"/>
        <family val="2"/>
        <charset val="161"/>
      </rPr>
      <t xml:space="preserve">: ΠΙΣΩ ΗΛΕΚΤΡΙΚΑ ΠΑΡΑΘΥΡΑ, ΔΕΡΜΑΤΙΝΟ ΤΙΜΟΝΙ &amp; ΛΕΒΙΕ ΤΑΧΥΤΗΤΩΝ, ΖΑΝΤΕΣ ΑΛΟΥΜΙΝΙΟΥ </t>
    </r>
    <r>
      <rPr>
        <b/>
        <sz val="24"/>
        <rFont val="Tahoma"/>
        <family val="2"/>
        <charset val="161"/>
      </rPr>
      <t xml:space="preserve">ELEGANTE </t>
    </r>
    <r>
      <rPr>
        <sz val="24"/>
        <rFont val="Tahoma"/>
        <family val="2"/>
        <charset val="161"/>
      </rPr>
      <t>16''</t>
    </r>
  </si>
  <si>
    <t>ΔΕΝ ΣΥΝΔΥΑΖΕΤΑΙ ΜΕ 68R, 6BT, 718</t>
  </si>
  <si>
    <t>ΔΕΝ ΣΥΝΔΥΑΖΕΤΑΙ ΜΕ 214</t>
  </si>
  <si>
    <t>SBK</t>
  </si>
  <si>
    <t>5ER</t>
  </si>
  <si>
    <t>ΖΑΝΤΕΣ ΑΛΟΥΜΙΝΙΟΥ SPORT ΣΚΟΥΡΕΣ ΜΕ ΕΛΑΣΤΙΚΑ 195/55/R16</t>
  </si>
  <si>
    <t>5D0</t>
  </si>
  <si>
    <t>ΔΙΑΚΟΣΜΗΤΙΚΟ ΑΥΤΟΚΟΛΛΗΤΟ SBK ΣΤΟ ΠΙΣΩ ΜΕΡΟΣ</t>
  </si>
  <si>
    <t>5FA</t>
  </si>
  <si>
    <t>5SH</t>
  </si>
  <si>
    <t>ΜΑΥΡΟ ΠΑΣΤΕΛ / ΚΟΚΚΙΝΗ ΟΡΟΦΗ / ΚΟΚΚΙΝΑ ΚΑΛΥΜΜΑΤΑ ΕΞΩΤΕΡΙΚΩΝ ΚΑΘΡΕΦΤΩΝ</t>
  </si>
  <si>
    <t>ΚΟΚΚΙΝΟ ALFA / ΜΑΥΡΗ ΟΡΟΦΗ / ΜΑΥΡΑ ΚΑΛΥΜΜΑΤΑ ΕΞΩΤΕΡΙΚΩΝ ΚΑΘΡΕΦΤΩΝ</t>
  </si>
  <si>
    <t>ΔΕΝ ΣΥΝΔΥΑΖΕΤΑΙ ΜΕ 097, 409, 431, 432, 439, 4GF, 923</t>
  </si>
  <si>
    <t>Από 20220</t>
  </si>
  <si>
    <t>6 ΑΕΡΟΣΑΚΟΙ, VDC (με eQ2/ABS/EBD/ASR/MSR/BAS/BRAKE PREFILL/HILL HOLDER), ALFA DNA, START &amp; STOP, ΕΝΔΕΙΞΗ ΑΛΛΑΓΗΣ ΤΑΧΥΤΗΤΩΝ, AIR CONDITION, TRIP COMPUTER, ΡΑΔΙΟ CD ΜΕ ΜP3 PLAYER, ΧΕΙΡΙΣΤΗΡΙΑ ΗΧΟΣΥΣΤΗΜΑΤΟΣ ΣΤΟ ΤΙΜΟΝΙ, ΗΛΕΚΤΡΙΚΑ ΠΑΡΑΘΥΡΑ (4) KAI ΚΑΘΡΕΠΤΕΣ, ΚΕΝΤΡΙΚΟ ΚΛΕΙΔΩΜΑ ΜΕ ΤΗΛΕΧΕΙΡΙΣΜΟ, ΔΕΡΜΑΤΙΝΟ ΤΙΜΟΝΙ ΜΕ ΚΟΚΚΙΝΕΣ ΡΑΦΕΣ, ΖΑΝΤΕΣ ΑΛΟΥΜΙΝΙΟΥ 17¨ ΣΚΟΥΡΕΣ, ΕΣΩΤΕΡΙΚΗ ΟΡΟΦΗ ΚΑΙ ΚΟΛΩΝΕΣ ΣΕ ΜΑΥΡΟ ΧΡΩΜΑ, ΑΕΡΟΤΟΜΗ, ΡΕΖΕΡΒΑ ΑΝΑΓΚΗΣ</t>
  </si>
  <si>
    <t>ΛΕΥΚΟ SPIN / ΜΑΥΡΗ ΟΡΟΦΗ / ΜΑΥΡΑ ΚΑΛΥΜΜΑΤΑ ΕΞΩΤΕΡΙΚΩΝ ΚΑΘΡΕΦΤΩΝ</t>
  </si>
  <si>
    <t>5ZW</t>
  </si>
  <si>
    <t>V56</t>
  </si>
  <si>
    <t>B32</t>
  </si>
  <si>
    <t>E3B</t>
  </si>
  <si>
    <t>K3B</t>
  </si>
  <si>
    <t>Κ3F</t>
  </si>
  <si>
    <t>0.9 Twinair 105hp</t>
  </si>
  <si>
    <t>145.E3B.2</t>
  </si>
  <si>
    <t>145.B3N.2</t>
  </si>
  <si>
    <t>145.E3N.2</t>
  </si>
  <si>
    <t>145.K3B.2</t>
  </si>
  <si>
    <t>145.Q36.2</t>
  </si>
  <si>
    <t>145.B3F.2</t>
  </si>
  <si>
    <t>145.E3F.2</t>
  </si>
  <si>
    <t>0.9 Twinair 105hp DISTINCTIVE</t>
  </si>
  <si>
    <t>0.9 Twinair 105hp SBK</t>
  </si>
  <si>
    <t>1.3 JTDM-2 85hp SBK</t>
  </si>
  <si>
    <t>Ιούνιος 2013</t>
  </si>
  <si>
    <t>ΕΣΩΤΕΡΙΚΟΣ ΗΛΕΚΤΡΟΧΡΩΜΙΚΟΣ ΚΑΘΡΕΦΤΗΣ ΜΕ ΛΕΙΤΟΥΡΓΙΑ ΗΜΕΡΑΣ / ΝΥΧΤΑΣ</t>
  </si>
  <si>
    <t>ΕΜΠΡΟΣ ΕΝΕΡΓΑ ΠΡΟΣΚΕΦΑΛΑ</t>
  </si>
  <si>
    <t>ΚΑΘΙΣΜΑ ΟΔΗΓΟΥ ΡΥΘΜΙΖΟΜΕΝΟ ΚΑΘ'ΥΨΟΣ</t>
  </si>
  <si>
    <t>5EM</t>
  </si>
  <si>
    <t>ΣΚΟΥΡΟΧΡΩΜΟΙ ΠΡΟΒΟΛΕΙΣ</t>
  </si>
  <si>
    <t>ΚΑΘΙΣΜΑ ΣΥΝΟΔΗΓΟΥ ΡΥΘΜΙΖΟΜΕΝΟ ΚΑΘΎΨΟΣ</t>
  </si>
  <si>
    <t>6Q2</t>
  </si>
  <si>
    <t>ΗΧΟΣΥΣΤΗΜΑ INFOTAINMENT RADIO/CD ΜΕ TOUCH SCREEN, USB, AUX-IN, ΛΕΙΤΟΥΡΓΙΑ BLUETOOTH</t>
  </si>
  <si>
    <t>ΧΕΙΡΙΣΤΗΡΙA ΗΧΟΣΥΣΤΗΜΑΤΟΣ INFOTAINMENT &amp; BLUETOOTH ΣΤΟ ΤΙΜΟΝΙ</t>
  </si>
  <si>
    <t>6Q9</t>
  </si>
  <si>
    <t>ΣΥΣΤΗΜΑ ΠΛΟΗΓΗΣΗΣ ΜΕ 3D ΗΛΕΚΤΡΟΝΙΚΟ ΧΑΡΤΗ, ΕΝΣΩΜΑΤΩΜΕΝΟ ΣΤΟ ΗΧΟΣΥΣΤΗΜΑ INFOTAINMENT</t>
  </si>
  <si>
    <t>7BS</t>
  </si>
  <si>
    <t>7BV</t>
  </si>
  <si>
    <r>
      <t>Sport 17''</t>
    </r>
    <r>
      <rPr>
        <b/>
        <sz val="24"/>
        <rFont val="Tahoma"/>
        <family val="2"/>
        <charset val="161"/>
      </rPr>
      <t xml:space="preserve">: </t>
    </r>
    <r>
      <rPr>
        <sz val="24"/>
        <rFont val="Tahoma"/>
        <family val="2"/>
        <charset val="161"/>
      </rPr>
      <t>ΠΡΟΒΟΛΕΙΣ ΟΜΙΧΛΗΣ, SPORT ΠΙΣΩ ΠΡΟΦΥΛΑΚΤΗΡΑΣ, SPORT ΖΑΝΤΕΣ ΑΛΟΥΜΙΝΙΟΥ 17'', ΠΙΝΑΚΑΣ ΟΡΓΑΝΩΝ ΜΕ ΛΕΥΚΟ ΦΩΤΙΣΜΟ, ΠΙΣΩ ΑΕΡΟΤΟΜΗ, ΠΙΣΩ ΣΚΟΥΡΑ ΚΡΥΣΤΑΛΛΑ</t>
    </r>
  </si>
  <si>
    <r>
      <rPr>
        <b/>
        <sz val="34"/>
        <rFont val="Tahoma"/>
        <family val="2"/>
        <charset val="161"/>
      </rPr>
      <t>Comfort</t>
    </r>
    <r>
      <rPr>
        <b/>
        <sz val="24"/>
        <rFont val="Tahoma"/>
        <family val="2"/>
        <charset val="161"/>
      </rPr>
      <t xml:space="preserve">: </t>
    </r>
    <r>
      <rPr>
        <sz val="24"/>
        <rFont val="Tahoma"/>
        <family val="2"/>
        <charset val="161"/>
      </rPr>
      <t>ΥΠΟΒΡΑΧΙΟΝΙΟ ΚΑΘΙΣΜΑΤΟΣ ΟΔΗΓΟΥ, CRUISE CONTROL, ΠΙΣΩ ΑΙΣΘΗΤΗΡΕΣ ΣΤΑΘΜΕΥΣΗΣ, ΟΣΦΫΙΚΗ ΡΥΘΜΙΣΗ ΕΜΠΡΟΣ ΚΑΘΙΣΜΑΤΩΝ, ΠΑΡΟΧΗ 12V ΣΤΟ ΠΟΡΤΜΠΑΓΚΑΖ, ΑΥΤΟΜΑΤΟΣ ΔΙΖΩΝΙΚΟΣ ΚΛΙΜΑΤΙΣΜΟΣ</t>
    </r>
  </si>
  <si>
    <t>5DP</t>
  </si>
  <si>
    <t>ΜΕTΑΛΛΙΚΟ ΧΡΩΜΑ ΓΚΡΙ ANTARCITE (ΚΩΔ 607)</t>
  </si>
  <si>
    <t>ΣΥΝΔΥΑΖΕΤΑΙ ΥΠΟΧΡΕΩΤΙΚΑ 321</t>
  </si>
  <si>
    <t>ΣΥΝΔΥΑΖΕΤΑΙ ΥΠΟΧΡΕΩΤΙΚΑ ΜΕ 5ZG Ή 7BS</t>
  </si>
  <si>
    <t>ΣΥΝΔΥΑΖΕΤΑΙ ΥΠΟΧΡΕΩΤΙΚΑ ΜΕ 923</t>
  </si>
  <si>
    <t>ΣΥΣΤΗΜΑ ALFA DNA</t>
  </si>
  <si>
    <t>64L</t>
  </si>
  <si>
    <t>ΚΑΛΥMΑ ΕΞΩΤΕΡΙΚΟΥ ΚΑΘΡΕΠΤΗ ΣΤΟ ΧΡΩΜΑ ΤΗΣ ΟΡΟΦΗΣ</t>
  </si>
  <si>
    <t>ΣΥΝΔΥΑΖΕΤΑΙ ΥΠΟΧΡΕΩΤΙΚΑ ΜΕ ΔΙΧΡΩΜΙΑ</t>
  </si>
  <si>
    <t>SBK STICKER ΣΤΟ ΠΟΡΤΜΠΑΓΚΑΖ</t>
  </si>
  <si>
    <t>5EV</t>
  </si>
  <si>
    <t>ΖΑΝΤΕΣ ΑΛΟΥΜΙΝΙΟΥ SPORT TITANIUM ΜΕ ΕΛΑΣΤΙΚΑ 195/55/R16</t>
  </si>
  <si>
    <t>ΖΑΝΤΕΣ ΑΛΟΥΜΙΝΙΟΥ SPORT ΜΕ ΕΛΑΣΤΙΚΑ 215/40/R18</t>
  </si>
  <si>
    <r>
      <t>QV 18''</t>
    </r>
    <r>
      <rPr>
        <b/>
        <sz val="24"/>
        <rFont val="Tahoma"/>
        <family val="2"/>
        <charset val="161"/>
      </rPr>
      <t xml:space="preserve">: </t>
    </r>
    <r>
      <rPr>
        <sz val="24"/>
        <rFont val="Tahoma"/>
        <family val="2"/>
        <charset val="161"/>
      </rPr>
      <t>ΜΑΡΣΠΙΕ ΑΛΟΥΜΙΝΙΟΥ ΣΤΗ ΒΑΣΗ ΤΩΝ ΘΥΡΩΝ, ΕΣΩΤΕΡΙΚΟ ΛΟΓΟΤΥΠΟ QV, ΕΞΩΤΕΡΙΚΟ ΛΟΓΟΤΥΠΟ QV, SPORT ΠΙΣΩ ΠΡΟΦΥΛΑΚΤΗΡΑΣ, ΚΑΛΥΜΜΑΤΑ ΕΞΩΤΕΡΙΚΩΝ ΚΑΘΡΕΦΤΩΝ - ΠΛΑΙΣΙΑ ΕΞΩΤΕΡΙΚΩΝ ΦΩΤΩΝ - ΕΞΩΤΕΡΙΚΕΣ ΧΕΙΡΟΛΑΒΕΣ ΘΥΡΩΝ CHROME SATINE, ΜΑΥΡΟ ΕΣΩΤΕΡΙΚΟ, ΠΙΝΑΚΑΣ ΟΡΓΑΝΩΝ ΜΕ ΛΕΥΚΟ ΦΩΤΙΣΜΟ, ΣΠΟΡ ΖΑΝΤΕΣ ΑΛΟΥΜΙΝΙΟΥ 18''</t>
    </r>
  </si>
  <si>
    <t>6Z6</t>
  </si>
  <si>
    <t>ΑΦΑΙΡΕΣΗ ΕΠΙΧΡΩΜΙΩΜΕΝΗΣ ΓΡΑΜΜΗΣ ΠΑΡΑΘΥΡΩΝ</t>
  </si>
  <si>
    <t>70Q</t>
  </si>
  <si>
    <r>
      <t xml:space="preserve">SBK: </t>
    </r>
    <r>
      <rPr>
        <sz val="24"/>
        <rFont val="Tahoma"/>
        <family val="2"/>
        <charset val="161"/>
      </rPr>
      <t>ΣΠΟΡ ΠΕΝΤΑΛ ΑΛΟΥΜΙΝΙΟΥ, SBK STICKER ΣΤΟ ΚΑΠΟ, ΠΛΕΥΡΙΚΑ ΜΑΡΣΠΙΕ, ΠΙΣΩ ΣΠΟΡ ΔΙΑΧΥΤΗΣ SBK, ΖΑΝΤΕΣ ΑΛΟΥΜΙΝΙΟΥ ΣΠΟΡ ΣΚΟΥΡΕΣ 18''</t>
    </r>
  </si>
  <si>
    <t>ΔΕΝ ΣΥΝΔΥΑΖΕΤΑΙ ΜΕ 7BV, 6Z4</t>
  </si>
  <si>
    <t>ALFA MiTo Σειρά 2</t>
  </si>
  <si>
    <t>ΔΕΝ ΣΥΝΔΥΑΖΕΤΑΙ ΜΕ 7BV</t>
  </si>
  <si>
    <t>1.4 TB 120hp GPL</t>
  </si>
  <si>
    <t>Βενζίνη/ Υγραέριο</t>
  </si>
  <si>
    <t>7 ΑΕΡΟΣΑΚΟΙ, ABS/EBD/MSR, AIR CONDITION, TRIP COMPUTER, ΣΥΣΤΗΜΑ INFOTAINMENT ME ΟΘΟΝΗ ΑΦΗΣ, USB ΘΥΡΑ, BLUETOOTH ΛΕΙΤΟΥΡΓΙΑ ΜΕ ΧΕΙΡΙΣΤΗΡΙΑ ΣΤΟ ΤΙΜΟΝΙ, ΗΛΕΚΤΡΙΚΑ ΠΑΡΑΘΥΡΑ KAI ΚΑΘΡΕΠΤΕΣ, ΚΕΝΤΡΙΚΟ ΚΛΕΙΔΩΜΑ ΜΕ ΤΗΛΕΧΕΙΡΙΣΜΟ, ΔΕΡΜΑΤΙΝΟ ΤΙΜΟΝΙ/ΛΕΒΙΕΣ ΤΑΧΥΤΗΤΩΝ, ΖΑΝΤΕΣ ΑΛΟΥΜΙΝΙΟΥ 16¨, ΤΑΜΠΛΩ COMPETIZIONE, ΧΡΩΜΙΩΜΕΝΑ ΠΛΑΙΣΙΑ ΦΩΤΩΝ, ΧΡΩΜΙΟΜΕΝΗ ΑΠΟΛΗΞΗ ΕΞΑΤΜΙΣΗΣ, ΧΡΩΜΙΟΜΕΝΗ ΓΡΑΜΜΗ ΠΑΡΑΘΥΡΩΝ, ΚΡΥΦΟΣ ΦΩΤΙΣΜΟΣ NIGHT PANEL, ΣΥΣΤΗΜΑ START &amp; STOP ΜΕ GSI, ΡΕΖΕΡΒΑ</t>
  </si>
  <si>
    <t>145.E3V.2</t>
  </si>
  <si>
    <t>7 ΑΕΡΟΣΑΚΟΙ, ABS/EBD/MSR, AIR CONDITION, TRIP COMPUTER, ΗΛΕΚΤΡΙΚΑ ΠΑΡΑΘΥΡΑ KAI ΚΑΘΡΕΠΤΕΣ, ΚΕΝΤΡΙΚΟ ΚΛΕΙΔΩΜΑ ΜΕ ΤΗΛΕΧΕΙΡΙΣΜΟ, ΑΤΣΑΛΙΝΕΣ ΖΑΝΤΕΣ 15¨, ΤΑΜΠΛΩ SPRINT, ΠΛΑΙΣΙΑ ΦΩΤΩΝ ΣΕ ΓΚΡΙ ΤΙΤΑΝΙΟ, ΣΚΟΥΡΟΧΡΩΜΟΙ ΠΡΟΒΟΛΕΙΣ, ΚΡΥΦΟΣ ΦΩΤΙΣΜΟΣ NIGHT PANEL, ΡΑΔΙΟ CD/MP3 PLAYER, ΣΥΣΤΗΜΑ START &amp; STOP ΜΕ GSI, ΡΕΖΕΡΒΑ</t>
  </si>
  <si>
    <t>ALFA DNA, 7 ΑΕΡΟΣΑΚΟΙ, VDC (με eQ2/ABS/EBD/ASR/MSR/CBC/HBA/HILL HOLDER), AIR CONDITION, TRIP COMPUTER, ΣΥΣΤΗΜΑ INFOTAINMENT ME ΟΘΟΝΗ ΑΦΗΣ, USB ΘΥΡΑ, BLUETOOTH ΛΕΙΤΟΥΡΓΙΑ ΜΕ ΧΕΙΡΙΣΤΗΡΙΑ ΣΤΟ ΤΙΜΟΝΙ, ΗΛΕΚΤΡΙΚΑ ΠΑΡΑΘΥΡΑ KAI ΚΑΘΡΕΠΤΕΣ, ΚΕΝΤΡΙΚΟ ΚΛΕΙΔΩΜΑ ΜΕ ΤΗΛΕΧΕΙΡΙΣΜΟ, ΔΕΡΜΑΤΙΝΟ ΤΙΜΟΝΙ/ΛΕΒΙΕΣ ΤΑΧΥΤΗΤΩΝ, ΖΑΝΤΕΣ ΑΛΟΥΜΙΝΙΟΥ 16¨, ΤΑΜΠΛΩ COMPETIZIONE, ΧΡΩΜΙΟΜΕΝΑ ΠΛΑΙΣΙΑ ΦΩΤΩΝ, ΧΡΩΜΙΟΜΕΝΗ ΑΠΟΛΗΞΗ ΕΞΑΤΜΙΣΗΣ, ΧΡΩΜΙΟΜΕΝΗ ΓΡΑΜΜΗ ΠΑΡΑΘΥΡΩΝ, ΚΡΥΦΟΣ ΦΩΤΙΣΜΟΣ NIGHT PANEL, ΣΚΟΥΡΟΧΡΩΜΟΙ ΠΡΟΒΟΛΕΙΣ, ΠΙΣΩ ΑΕΡΟΤΟΜΗ, ΣΥΣΤΗΜΑ START &amp; STOP ΜΕ GSI, ΡΕΖΕΡΒΑ</t>
  </si>
  <si>
    <t>7 ΑΕΡΟΣΑΚΟΙ, ABS/EBD/MSR, AIR CONDITION, TRIP COMPUTER, ΗΛΕΚΤΡΙΚΑ ΠΑΡΑΘΥΡΑ KAI ΚΑΘΡΕΠΤΕΣ, ΚΕΝΤΡΙΚΟ ΚΛΕΙΔΩΜΑ ΜΕ ΤΗΛΕΧΕΙΡΙΣΜΟ, ΑΤΣΑΛΙΝΕΣ ΖΑΝΤΕΣ 15¨, ΤΑΜΠΛΩ SPRINT, ΠΛΑΙΣΙΑ ΦΩΤΩΝ ΣΕ ΓΚΡΙ ΤΙΤΑΝΙΟ, ΣΚΟΥΡΟΧΡΩΜΟΙ ΠΡΟΒΟΛΕΙΣ, ΚΡΥΦΟΣ ΦΩΤΙΣΜΟΣ NIGHT PANEL, ΡΑΔΙΟ CD/MP3 PLAYER, ΠΙΣΩ ΑΕΡΟΤΟΜΗ, ΣΥΣΤΗΜΑ START &amp; STOP ΜΕ GSI, ΡΕΖΕΡΒΑ</t>
  </si>
  <si>
    <t>ALFA DNA, 7 ΑΕΡΟΣΑΚΟΙ, VDC (με eQ2/ABS/EBD/ASR/MSR/CBC/HBA/HILL HOLDER), AIR CONDITION, TRIP COMPUTER, ΣΥΣΤΗΜΑ INFOTAINMENT ME ΟΘΟΝΗ ΑΦΗΣ, USB ΘΥΡΑ, BLUETOOTH ΛΕΙΤΟΥΡΓΙΑ ΜΕ ΧΕΙΡΙΣΤΗΡΙΑ ΣΤΟ ΤΙΜΟΝΙ, ΗΛΕΚΤΡΙΚΑ ΠΑΡΑΘΥΡΑ KAI ΚΑΘΡΕΠΤΕΣ, ΚΕΝΤΡΙΚΟ ΚΛΕΙΔΩΜΑ ΜΕ ΤΗΛΕΧΕΙΡΙΣΜΟ, ΔΕΡΜΑΤΙΝΟ ΤΙΜΟΝΙ/ΛΕΒΙΕΣ ΤΑΧΥΤΗΤΩΝ, ΖΑΝΤΕΣ ΣΚΟΥΡΕΣ ΑΛΟΥΜΙΝΙΟΥ 16¨, ΤΑΜΠΛΩ COMPETIZIONE, ΣΚΟΥΡΑ ΠΛΑΙΣΙΑ ΦΩΤΩΝ, ΠΙΣΩ ΣΚΟΥΡΑ ΚΡΥΣΤΑΛΛΑ, ΚΟΚΚΙΝΕΣ ΔΑΓΚΑΝΕΣ ΦΡΕΝΩΝ, ΠΡΟΒΟΛΕΙΣ ΟΜΙΧΛΗΣ, ΣΚΟΥΡΟΧΡΩΜΟΙ ΠΡΟΒΟΛΕΙΣ, SBK STICKER, ΠΙΣΩ ΑΕΡΟΤΟΜΗ, ΣΠΟΡ ΠΙΣΩ ΠΡΟΦΥΛΑΚΤΗΡΑΣ, ΕΞΩΤΕΡΙΚΗ ΔΙΧΡΩΜΙΑ, ΧΡΩΜΙΟΜΕΝΗ ΑΠΟΛΗΞΗ ΕΞΑΤΜΙΣΗΣ, ΚΡΥΦΟΣ ΦΩΤΙΣΜΟΣ NIGHT PANEL, ΣΥΣΤΗΜΑ START &amp; STOP ΜΕ GSI, ΡΕΖΕΡΒΑ</t>
  </si>
  <si>
    <t>145.K3F.2</t>
  </si>
  <si>
    <t>ΔΕΝ ΣΥΝΔΥΑΖΕΤΑΙ ΜΕ 132, 5ZG, 400</t>
  </si>
  <si>
    <t>ALFA DNA, 7 ΑΕΡΟΣΑΚΟΙ, VDC (με eQ2/ABS/EBD/ASR/MSR/CBC/HBA/HILL HOLDER), AIR CONDITION, TRIP COMPUTER, ΣΥΣΤΗΜΑ INFOTAINMENT ME ΟΘΟΝΗ ΑΦΗΣ, USB ΘΥΡΑ, BLUETOOTH ΛΕΙΤΟΥΡΓΙΑ ΜΕ ΧΕΙΡΙΣΤΗΡΙΑ ΣΤΟ ΤΙΜΟΝΙ, ΗΛΕΚΤΡΙΚΑ ΠΑΡΑΘΥΡΑ KAI ΚΑΘΡΕΠΤΕΣ, ΚΕΝΤΡΙΚΟ ΚΛΕΙΔΩΜΑ ΜΕ ΤΗΛΕΧΕΙΡΙΣΜΟ, ΔΕΡΜΑΤΙΝΟ ΤΙΜΟΝΙ/ΛΕΒΙΕΣ ΤΑΧΥΤΗΤΩΝ, ΖΑΝΤΕΣ ΑΛΟΥΜΙΝΙΟΥ 16¨, ΤΑΜΠΛΩ COMPETIZIONE, ΧΡΩΜΙΟΜΕΝΑ ΠΛΑΙΣΙΑ ΦΩΤΩΝ, ΧΡΩΜΙΟΜΕΝΗ ΑΠΟΛΗΞΗ ΕΞΑΤΜΙΣΗΣ, ΧΡΩΜΙΟΜΕΝΗ ΓΡΑΜΜΗ ΠΑΡΑΘΥΡΩΝ, ΚΡΥΦΟΣ ΦΩΤΙΣΜΟΣ NIGHT PANEL, ΣΚΟΥΡΟΧΡΩΜΟΙ ΠΡΟΒΟΛΕΙΣ</t>
  </si>
</sst>
</file>

<file path=xl/styles.xml><?xml version="1.0" encoding="utf-8"?>
<styleSheet xmlns="http://schemas.openxmlformats.org/spreadsheetml/2006/main" xmlns:mc="http://schemas.openxmlformats.org/markup-compatibility/2006" xmlns:x14ac="http://schemas.microsoft.com/office/spreadsheetml/2009/9/ac" mc:Ignorable="x14ac">
  <numFmts count="78">
    <numFmt numFmtId="164" formatCode="_(* #,##0_);_(* \(#,##0\);_(* &quot;-&quot;_);_(@_)"/>
    <numFmt numFmtId="165" formatCode="_(* #,##0.00_);_(* \(#,##0.00\);_(* &quot;-&quot;??_);_(@_)"/>
    <numFmt numFmtId="166" formatCode="&quot;$&quot;#,##0_);\(&quot;$&quot;#,##0\)"/>
    <numFmt numFmtId="167" formatCode="&quot;$&quot;#,##0_);[Red]\(&quot;$&quot;#,##0\)"/>
    <numFmt numFmtId="168" formatCode="&quot;$&quot;#,##0.00_);\(&quot;$&quot;#,##0.00\)"/>
    <numFmt numFmtId="169" formatCode="&quot;$&quot;#,##0.00_);[Red]\(&quot;$&quot;#,##0.00\)"/>
    <numFmt numFmtId="170" formatCode="_(&quot;$&quot;* #,##0.00_);_(&quot;$&quot;* \(#,##0.00\);_(&quot;$&quot;* &quot;-&quot;??_);_(@_)"/>
    <numFmt numFmtId="171" formatCode="General_)"/>
    <numFmt numFmtId="172" formatCode="#,##0\ [$€-1];[Red]\-#,##0\ [$€-1]"/>
    <numFmt numFmtId="173" formatCode="#,##0.00\ [$€-1]"/>
    <numFmt numFmtId="174" formatCode="#,##0\ [$€-1]"/>
    <numFmt numFmtId="175" formatCode="0.0"/>
    <numFmt numFmtId="176" formatCode="#,##0_ ;[Red]\-#,##0\ "/>
    <numFmt numFmtId="177" formatCode="#,##0.0"/>
    <numFmt numFmtId="178" formatCode="_-&quot;€&quot;\ * #,##0_-;\-&quot;€&quot;\ * #,##0_-;_-&quot;€&quot;\ * &quot;-&quot;_-;_-@_-"/>
    <numFmt numFmtId="179" formatCode="_-* #,##0_-;\-* #,##0_-;_-* &quot;-&quot;_-;_-@_-"/>
    <numFmt numFmtId="180" formatCode="_-* #,##0.00_-;\-* #,##0.00_-;_-* &quot;-&quot;??_-;_-@_-"/>
    <numFmt numFmtId="181" formatCode="&quot;L.&quot;\ #,##0;[Red]\-&quot;L.&quot;\ #,##0"/>
    <numFmt numFmtId="182" formatCode="d/m/yy"/>
    <numFmt numFmtId="183" formatCode="_-[$€-2]\ * #,##0.00_-;\-[$€-2]\ * #,##0.00_-;_-[$€-2]\ * &quot;-&quot;??_-"/>
    <numFmt numFmtId="184" formatCode="_ * #,##0.00_ ;_ * \-#,##0.00_ ;_ * &quot;-&quot;??_ ;_ @_ "/>
    <numFmt numFmtId="185" formatCode="&quot;£&quot;#,##0;\-&quot;£&quot;#,##0"/>
    <numFmt numFmtId="186" formatCode="_-* #,##0\ &quot;zl&quot;_-;\-* #,##0\ &quot;zl&quot;_-;_-* &quot;-&quot;\ &quot;zl&quot;_-;_-@_-"/>
    <numFmt numFmtId="187" formatCode="_-* #,##0\ _z_l_-;\-* #,##0\ _z_l_-;_-* &quot;-&quot;\ _z_l_-;_-@_-"/>
    <numFmt numFmtId="188" formatCode="_-* #,##0.00\ &quot;zl&quot;_-;\-* #,##0.00\ &quot;zl&quot;_-;_-* &quot;-&quot;??\ &quot;zl&quot;_-;_-@_-"/>
    <numFmt numFmtId="189" formatCode="_-* #,##0.00\ _z_l_-;\-* #,##0.00\ _z_l_-;_-* &quot;-&quot;??\ _z_l_-;_-@_-"/>
    <numFmt numFmtId="190" formatCode="#,##0\ &quot;F&quot;;[Red]\-#,##0\ &quot;F&quot;"/>
    <numFmt numFmtId="191" formatCode="\.\ \ @"/>
    <numFmt numFmtId="192" formatCode="\ @"/>
    <numFmt numFmtId="193" formatCode="d\-mmmm\-yyyy"/>
    <numFmt numFmtId="194" formatCode="mmmm\ d\,\ yyyy"/>
    <numFmt numFmtId="195" formatCode="mmm"/>
    <numFmt numFmtId="196" formatCode="&quot;$&quot;#,##0;\-&quot;$&quot;#,##0"/>
    <numFmt numFmtId="197" formatCode="#,##0.000"/>
    <numFmt numFmtId="198" formatCode="yyyy"/>
    <numFmt numFmtId="199" formatCode="\U\S\$#,##0.00;\(\U\S\$#,##0.00\)"/>
    <numFmt numFmtId="200" formatCode="\(0.00%"/>
    <numFmt numFmtId="201" formatCode="\+0.00%\+"/>
    <numFmt numFmtId="202" formatCode="0.00%\)"/>
    <numFmt numFmtId="203" formatCode="#,##0.000_);\(#,##0.000\)"/>
    <numFmt numFmtId="204" formatCode="#,##0.00\ \ "/>
    <numFmt numFmtId="205" formatCode="###0;[Red]\(###0\)"/>
    <numFmt numFmtId="206" formatCode="#,##0.0_-;\-#,##0.0_-;#_,#_-"/>
    <numFmt numFmtId="207" formatCode="#,##0.00_-;[Red]\-#,##0.00_-;#_,##_-"/>
    <numFmt numFmtId="208" formatCode="_(* #,##0.0_)_-;_(* \(#,##0.0\)_-;_(* &quot;-&quot;??_)_-;_(@_)_-"/>
    <numFmt numFmtId="209" formatCode="_-* #,##0\ &quot;DM&quot;_-;\-* #,##0\ &quot;DM&quot;_-;_-* &quot;-&quot;\ &quot;DM&quot;_-;_-@_-"/>
    <numFmt numFmtId="210" formatCode="_-* #,##0\ _D_M_-;\-* #,##0\ _D_M_-;_-* &quot;-&quot;\ _D_M_-;_-@_-"/>
    <numFmt numFmtId="211" formatCode="_-* #,##0.00\ &quot;DM&quot;_-;\-* #,##0.00\ &quot;DM&quot;_-;_-* &quot;-&quot;??\ &quot;DM&quot;_-;_-@_-"/>
    <numFmt numFmtId="212" formatCode="_-* #,##0.00\ _D_M_-;\-* #,##0.00\ _D_M_-;_-* &quot;-&quot;??\ _D_M_-;_-@_-"/>
    <numFmt numFmtId="213" formatCode="_-* #,##0\ &quot;pta&quot;_-;\-* #,##0\ &quot;pta&quot;_-;_-* &quot;-&quot;\ &quot;pta&quot;_-;_-@_-"/>
    <numFmt numFmtId="214" formatCode="_-* #,##0\ _p_t_a_-;\-* #,##0\ _p_t_a_-;_-* &quot;-&quot;\ _p_t_a_-;_-@_-"/>
    <numFmt numFmtId="215" formatCode="_-* #,##0.00\ &quot;pta&quot;_-;\-* #,##0.00\ &quot;pta&quot;_-;_-* &quot;-&quot;??\ &quot;pta&quot;_-;_-@_-"/>
    <numFmt numFmtId="216" formatCode="_-* #,##0.00\ _p_t_a_-;\-* #,##0.00\ _p_t_a_-;_-* &quot;-&quot;??\ _p_t_a_-;_-@_-"/>
    <numFmt numFmtId="217" formatCode="#,##0.00000"/>
    <numFmt numFmtId="218" formatCode="#.##000"/>
    <numFmt numFmtId="219" formatCode="\$#,#00"/>
    <numFmt numFmtId="220" formatCode="%#,#00"/>
    <numFmt numFmtId="221" formatCode="#,#00"/>
    <numFmt numFmtId="222" formatCode="#.##0,"/>
    <numFmt numFmtId="223" formatCode="\$#,"/>
    <numFmt numFmtId="224" formatCode="#,##0.0000000000"/>
    <numFmt numFmtId="225" formatCode="#,##0.0;[Red]\-#,##0.0"/>
    <numFmt numFmtId="226" formatCode="#,##0.00_);\(#,##0.00\);&quot;-&quot;_)"/>
    <numFmt numFmtId="227" formatCode="#,##0;\(#,##0\)"/>
    <numFmt numFmtId="228" formatCode="h\.mm"/>
    <numFmt numFmtId="229" formatCode="h\.mm\.ss"/>
    <numFmt numFmtId="230" formatCode="#,##0.0;[Black]\-#,##0.0"/>
    <numFmt numFmtId="231" formatCode="&quot;-&quot;@"/>
    <numFmt numFmtId="232" formatCode="_(&quot;$&quot;* #,##0_);_(&quot;$&quot;* \(#,##0\);_(&quot;$&quot;* &quot;-&quot;_);_(@_)"/>
    <numFmt numFmtId="233" formatCode="_-&quot;L.&quot;\ * #,##0.00_-;\-&quot;L.&quot;\ * #,##0.00_-;_-&quot;L.&quot;\ * &quot;-&quot;??_-;_-@_-"/>
    <numFmt numFmtId="234" formatCode="0.00_)"/>
    <numFmt numFmtId="235" formatCode="#."/>
    <numFmt numFmtId="236" formatCode="0.000"/>
    <numFmt numFmtId="237" formatCode="0.0000%"/>
    <numFmt numFmtId="238" formatCode="#,##0.0_);\(#,##0.0\)"/>
    <numFmt numFmtId="239" formatCode="#,##0.00\ &quot;F&quot;;[Red]\-#,##0.00\ &quot;F&quot;"/>
    <numFmt numFmtId="240" formatCode="0\ ;\ \(0\)"/>
    <numFmt numFmtId="241" formatCode=".0."/>
  </numFmts>
  <fonts count="169">
    <font>
      <sz val="10"/>
      <name val="Arial"/>
      <charset val="161"/>
    </font>
    <font>
      <sz val="10"/>
      <name val="Arial"/>
      <family val="2"/>
      <charset val="161"/>
    </font>
    <font>
      <b/>
      <sz val="36"/>
      <name val="Tahoma"/>
      <family val="2"/>
    </font>
    <font>
      <sz val="24"/>
      <name val="Tahoma"/>
      <family val="2"/>
    </font>
    <font>
      <sz val="28"/>
      <name val="Tahoma"/>
      <family val="2"/>
    </font>
    <font>
      <u/>
      <sz val="36"/>
      <color indexed="12"/>
      <name val="Arial"/>
      <family val="2"/>
    </font>
    <font>
      <u/>
      <sz val="10"/>
      <color indexed="12"/>
      <name val="Arial"/>
      <family val="2"/>
      <charset val="161"/>
    </font>
    <font>
      <sz val="10"/>
      <name val="Courier"/>
      <family val="1"/>
      <charset val="161"/>
    </font>
    <font>
      <sz val="10"/>
      <name val="Century Gothic"/>
      <family val="2"/>
    </font>
    <font>
      <sz val="18"/>
      <name val="Century Gothic"/>
      <family val="2"/>
    </font>
    <font>
      <sz val="12"/>
      <name val="Century Gothic"/>
      <family val="2"/>
    </font>
    <font>
      <sz val="10"/>
      <color indexed="56"/>
      <name val="Arial"/>
      <family val="2"/>
      <charset val="161"/>
    </font>
    <font>
      <b/>
      <i/>
      <sz val="20"/>
      <color indexed="9"/>
      <name val="Arial"/>
      <family val="2"/>
    </font>
    <font>
      <sz val="10"/>
      <color indexed="10"/>
      <name val="Arial"/>
      <family val="2"/>
      <charset val="161"/>
    </font>
    <font>
      <b/>
      <sz val="10"/>
      <color indexed="56"/>
      <name val="Comic Sans MS"/>
      <family val="4"/>
    </font>
    <font>
      <b/>
      <sz val="16"/>
      <color indexed="63"/>
      <name val="Century Gothic"/>
      <family val="2"/>
    </font>
    <font>
      <sz val="10"/>
      <color indexed="63"/>
      <name val="Comic Sans MS"/>
      <family val="4"/>
    </font>
    <font>
      <b/>
      <sz val="10"/>
      <color indexed="63"/>
      <name val="Comic Sans MS"/>
      <family val="4"/>
    </font>
    <font>
      <sz val="10"/>
      <color indexed="63"/>
      <name val="Arial"/>
      <family val="2"/>
      <charset val="161"/>
    </font>
    <font>
      <sz val="10"/>
      <name val="Arial"/>
      <family val="2"/>
      <charset val="161"/>
    </font>
    <font>
      <b/>
      <sz val="12"/>
      <color indexed="63"/>
      <name val="Comic Sans MS"/>
      <family val="4"/>
    </font>
    <font>
      <sz val="11"/>
      <name val="?? ?????"/>
      <family val="3"/>
      <charset val="128"/>
    </font>
    <font>
      <b/>
      <sz val="11"/>
      <name val="Arial"/>
      <family val="2"/>
    </font>
    <font>
      <sz val="10"/>
      <color indexed="8"/>
      <name val="MS Sans Serif"/>
      <family val="2"/>
      <charset val="161"/>
    </font>
    <font>
      <sz val="10"/>
      <name val="MS Sans Serif"/>
      <family val="2"/>
    </font>
    <font>
      <sz val="11"/>
      <name val="??"/>
      <family val="1"/>
      <charset val="128"/>
    </font>
    <font>
      <sz val="10"/>
      <color indexed="18"/>
      <name val="Arial"/>
      <family val="2"/>
    </font>
    <font>
      <sz val="10"/>
      <name val="Arial"/>
      <family val="2"/>
    </font>
    <font>
      <sz val="8"/>
      <color indexed="9"/>
      <name val="Arial"/>
      <family val="2"/>
    </font>
    <font>
      <sz val="10"/>
      <color indexed="9"/>
      <name val="Arial"/>
      <family val="2"/>
    </font>
    <font>
      <sz val="8"/>
      <color indexed="18"/>
      <name val="Arial"/>
      <family val="2"/>
    </font>
    <font>
      <i/>
      <sz val="10"/>
      <color indexed="13"/>
      <name val="Arial"/>
      <family val="2"/>
    </font>
    <font>
      <sz val="10"/>
      <color indexed="13"/>
      <name val="Arial"/>
      <family val="2"/>
    </font>
    <font>
      <b/>
      <i/>
      <sz val="9"/>
      <name val="Arial"/>
      <family val="2"/>
    </font>
    <font>
      <b/>
      <sz val="9"/>
      <name val="Arial"/>
      <family val="2"/>
    </font>
    <font>
      <sz val="8"/>
      <name val="Arial"/>
      <family val="2"/>
    </font>
    <font>
      <sz val="8"/>
      <color indexed="62"/>
      <name val="Arial"/>
      <family val="2"/>
    </font>
    <font>
      <b/>
      <sz val="10"/>
      <color indexed="9"/>
      <name val="Arial"/>
      <family val="2"/>
    </font>
    <font>
      <i/>
      <sz val="10"/>
      <name val="Arial"/>
      <family val="2"/>
    </font>
    <font>
      <b/>
      <i/>
      <sz val="8"/>
      <color indexed="62"/>
      <name val="Arial"/>
      <family val="2"/>
    </font>
    <font>
      <sz val="11"/>
      <name val="?? ??"/>
      <family val="1"/>
      <charset val="128"/>
    </font>
    <font>
      <sz val="12"/>
      <name val="Arial"/>
      <family val="2"/>
    </font>
    <font>
      <b/>
      <sz val="10"/>
      <name val="Arial"/>
      <family val="2"/>
    </font>
    <font>
      <b/>
      <sz val="10"/>
      <name val="Arial"/>
      <family val="2"/>
      <charset val="162"/>
    </font>
    <font>
      <sz val="10"/>
      <name val="Arial"/>
      <family val="2"/>
      <charset val="162"/>
    </font>
    <font>
      <sz val="10"/>
      <color indexed="20"/>
      <name val="Arial"/>
      <family val="2"/>
    </font>
    <font>
      <sz val="1"/>
      <color indexed="8"/>
      <name val="Courier"/>
      <family val="3"/>
    </font>
    <font>
      <sz val="10"/>
      <name val="Times New Roman"/>
      <family val="1"/>
      <charset val="161"/>
    </font>
    <font>
      <sz val="8"/>
      <name val="Arial"/>
      <family val="2"/>
      <charset val="238"/>
    </font>
    <font>
      <i/>
      <sz val="10"/>
      <color indexed="10"/>
      <name val="Times New Roman"/>
      <family val="1"/>
    </font>
    <font>
      <sz val="10"/>
      <color indexed="8"/>
      <name val="Arial"/>
      <family val="2"/>
    </font>
    <font>
      <sz val="10"/>
      <name val="Arial"/>
      <family val="2"/>
      <charset val="161"/>
    </font>
    <font>
      <sz val="10"/>
      <name val="Arial CE"/>
      <charset val="238"/>
    </font>
    <font>
      <sz val="10"/>
      <color indexed="19"/>
      <name val="Times New Roman"/>
      <family val="1"/>
    </font>
    <font>
      <i/>
      <sz val="10"/>
      <color indexed="11"/>
      <name val="Times New Roman"/>
      <family val="1"/>
    </font>
    <font>
      <sz val="12"/>
      <color indexed="22"/>
      <name val="Arial"/>
      <family val="2"/>
      <charset val="161"/>
    </font>
    <font>
      <i/>
      <sz val="10"/>
      <color indexed="12"/>
      <name val="Times New Roman"/>
      <family val="1"/>
    </font>
    <font>
      <b/>
      <sz val="12"/>
      <name val="Arial"/>
      <family val="2"/>
    </font>
    <font>
      <u/>
      <sz val="10"/>
      <color indexed="36"/>
      <name val="Arial"/>
      <family val="2"/>
      <charset val="161"/>
    </font>
    <font>
      <u/>
      <sz val="10"/>
      <color indexed="12"/>
      <name val="Arial"/>
      <family val="2"/>
      <charset val="161"/>
    </font>
    <font>
      <sz val="10"/>
      <color indexed="8"/>
      <name val="Times New Roman"/>
      <family val="1"/>
    </font>
    <font>
      <sz val="8"/>
      <name val="Arial"/>
      <family val="2"/>
      <charset val="161"/>
    </font>
    <font>
      <b/>
      <sz val="8"/>
      <name val="Arial"/>
      <family val="2"/>
      <charset val="238"/>
    </font>
    <font>
      <sz val="10"/>
      <name val="Arial"/>
      <family val="2"/>
      <charset val="161"/>
    </font>
    <font>
      <sz val="10"/>
      <name val="MS Sans Serif"/>
      <family val="2"/>
      <charset val="161"/>
    </font>
    <font>
      <sz val="10"/>
      <color indexed="8"/>
      <name val="MS Sans Serif"/>
      <family val="2"/>
      <charset val="161"/>
    </font>
    <font>
      <sz val="10"/>
      <name val="Courier"/>
      <family val="1"/>
      <charset val="161"/>
    </font>
    <font>
      <sz val="12"/>
      <name val="Helv"/>
      <charset val="238"/>
    </font>
    <font>
      <sz val="9"/>
      <name val="Helv"/>
    </font>
    <font>
      <b/>
      <sz val="14"/>
      <name val="Arial"/>
      <family val="2"/>
    </font>
    <font>
      <sz val="12"/>
      <color indexed="8"/>
      <name val="Times New Roman"/>
      <family val="1"/>
    </font>
    <font>
      <sz val="12"/>
      <color indexed="22"/>
      <name val="Arial"/>
      <family val="2"/>
    </font>
    <font>
      <i/>
      <sz val="10"/>
      <color indexed="23"/>
      <name val="Times New Roman"/>
      <family val="1"/>
    </font>
    <font>
      <sz val="9"/>
      <name val="Times New Roman"/>
      <family val="1"/>
    </font>
    <font>
      <b/>
      <sz val="10"/>
      <name val="MS Sans Serif"/>
      <family val="2"/>
    </font>
    <font>
      <sz val="12"/>
      <name val="Times New Roman"/>
      <family val="1"/>
      <charset val="161"/>
    </font>
    <font>
      <sz val="12"/>
      <name val="Arial"/>
      <family val="2"/>
      <charset val="161"/>
    </font>
    <font>
      <sz val="8"/>
      <name val="Arial"/>
      <family val="2"/>
      <charset val="161"/>
    </font>
    <font>
      <b/>
      <sz val="12"/>
      <name val="Arial"/>
      <family val="2"/>
      <charset val="161"/>
    </font>
    <font>
      <b/>
      <sz val="10"/>
      <name val="Arial"/>
      <family val="2"/>
      <charset val="161"/>
    </font>
    <font>
      <b/>
      <sz val="24"/>
      <name val="Arial"/>
      <family val="2"/>
    </font>
    <font>
      <b/>
      <sz val="36"/>
      <name val="Arial"/>
      <family val="2"/>
    </font>
    <font>
      <b/>
      <sz val="18"/>
      <name val="Arial"/>
      <family val="2"/>
    </font>
    <font>
      <b/>
      <sz val="16"/>
      <name val="Arial"/>
      <family val="2"/>
    </font>
    <font>
      <b/>
      <sz val="18"/>
      <color indexed="22"/>
      <name val="Arial"/>
      <family val="2"/>
      <charset val="161"/>
    </font>
    <font>
      <b/>
      <sz val="12"/>
      <color indexed="22"/>
      <name val="Arial"/>
      <family val="2"/>
      <charset val="161"/>
    </font>
    <font>
      <sz val="8"/>
      <name val="MS Sans Serif"/>
      <family val="2"/>
    </font>
    <font>
      <sz val="8"/>
      <name val="Helv"/>
    </font>
    <font>
      <sz val="8"/>
      <color indexed="10"/>
      <name val="Arial Narrow"/>
      <family val="2"/>
    </font>
    <font>
      <sz val="10"/>
      <color indexed="20"/>
      <name val="Times New Roman"/>
      <family val="1"/>
    </font>
    <font>
      <i/>
      <sz val="10"/>
      <color indexed="8"/>
      <name val="Times New Roman"/>
      <family val="1"/>
    </font>
    <font>
      <sz val="8"/>
      <name val="Arial"/>
      <family val="2"/>
      <charset val="161"/>
    </font>
    <font>
      <sz val="12"/>
      <name val="Tahoma"/>
      <family val="2"/>
    </font>
    <font>
      <b/>
      <sz val="24"/>
      <name val="Tahoma"/>
      <family val="2"/>
      <charset val="161"/>
    </font>
    <font>
      <sz val="24"/>
      <name val="Tahoma"/>
      <family val="2"/>
      <charset val="161"/>
    </font>
    <font>
      <b/>
      <sz val="36"/>
      <color indexed="9"/>
      <name val="Tahoma"/>
      <family val="2"/>
    </font>
    <font>
      <b/>
      <sz val="24"/>
      <color indexed="9"/>
      <name val="Tahoma"/>
      <family val="2"/>
    </font>
    <font>
      <b/>
      <i/>
      <sz val="36"/>
      <color indexed="9"/>
      <name val="Tahoma"/>
      <family val="2"/>
    </font>
    <font>
      <b/>
      <i/>
      <sz val="55"/>
      <color indexed="9"/>
      <name val="Tahoma"/>
      <family val="2"/>
    </font>
    <font>
      <b/>
      <sz val="24"/>
      <color indexed="9"/>
      <name val="Tahoma"/>
      <family val="2"/>
      <charset val="161"/>
    </font>
    <font>
      <b/>
      <sz val="36"/>
      <name val="Tahoma"/>
      <family val="2"/>
      <charset val="161"/>
    </font>
    <font>
      <b/>
      <sz val="36"/>
      <color indexed="9"/>
      <name val="Tahoma"/>
      <family val="2"/>
      <charset val="161"/>
    </font>
    <font>
      <sz val="34"/>
      <color indexed="8"/>
      <name val="Tahoma"/>
      <family val="2"/>
      <charset val="161"/>
    </font>
    <font>
      <sz val="34"/>
      <name val="Tahoma"/>
      <family val="2"/>
      <charset val="161"/>
    </font>
    <font>
      <b/>
      <sz val="42"/>
      <name val="Tahoma"/>
      <family val="2"/>
    </font>
    <font>
      <sz val="30"/>
      <name val="Tahoma"/>
      <family val="2"/>
    </font>
    <font>
      <b/>
      <sz val="30"/>
      <name val="Tahoma"/>
      <family val="2"/>
    </font>
    <font>
      <b/>
      <sz val="30"/>
      <name val="Tahoma"/>
      <family val="2"/>
      <charset val="161"/>
    </font>
    <font>
      <b/>
      <sz val="30"/>
      <color indexed="10"/>
      <name val="Tahoma"/>
      <family val="2"/>
      <charset val="161"/>
    </font>
    <font>
      <sz val="10"/>
      <name val="Tahoma"/>
      <family val="2"/>
    </font>
    <font>
      <b/>
      <i/>
      <sz val="12"/>
      <name val="Tahoma"/>
      <family val="2"/>
    </font>
    <font>
      <b/>
      <sz val="12"/>
      <name val="Tahoma"/>
      <family val="2"/>
    </font>
    <font>
      <b/>
      <sz val="10"/>
      <name val="Tahoma"/>
      <family val="2"/>
    </font>
    <font>
      <b/>
      <i/>
      <sz val="12"/>
      <name val="Arial"/>
      <family val="2"/>
      <charset val="161"/>
    </font>
    <font>
      <sz val="9"/>
      <name val="Tahoma"/>
      <family val="2"/>
    </font>
    <font>
      <vertAlign val="subscript"/>
      <sz val="9"/>
      <name val="Tahoma"/>
      <family val="2"/>
    </font>
    <font>
      <sz val="10"/>
      <name val="Tahoma"/>
      <family val="2"/>
      <charset val="161"/>
    </font>
    <font>
      <b/>
      <sz val="10"/>
      <name val="Tahoma"/>
      <family val="2"/>
      <charset val="161"/>
    </font>
    <font>
      <b/>
      <vertAlign val="superscript"/>
      <sz val="10"/>
      <name val="Comic Sans MS"/>
      <family val="4"/>
      <charset val="161"/>
    </font>
    <font>
      <b/>
      <sz val="10"/>
      <name val="Comic Sans MS"/>
      <family val="4"/>
    </font>
    <font>
      <b/>
      <sz val="12"/>
      <color indexed="56"/>
      <name val="Arial"/>
      <family val="2"/>
      <charset val="161"/>
    </font>
    <font>
      <u/>
      <sz val="30"/>
      <color indexed="12"/>
      <name val="Arial"/>
      <family val="2"/>
      <charset val="161"/>
    </font>
    <font>
      <sz val="10"/>
      <name val="Verdana"/>
      <family val="2"/>
      <charset val="161"/>
    </font>
    <font>
      <sz val="52"/>
      <color indexed="9"/>
      <name val="Verdana"/>
      <family val="2"/>
      <charset val="161"/>
    </font>
    <font>
      <b/>
      <i/>
      <sz val="22"/>
      <color indexed="56"/>
      <name val="Verdana"/>
      <family val="2"/>
      <charset val="161"/>
    </font>
    <font>
      <b/>
      <i/>
      <sz val="20"/>
      <color indexed="56"/>
      <name val="Verdana"/>
      <family val="2"/>
      <charset val="161"/>
    </font>
    <font>
      <sz val="18"/>
      <name val="Verdana"/>
      <family val="2"/>
      <charset val="161"/>
    </font>
    <font>
      <b/>
      <sz val="18"/>
      <color indexed="56"/>
      <name val="Verdana"/>
      <family val="2"/>
      <charset val="161"/>
    </font>
    <font>
      <sz val="18"/>
      <color indexed="56"/>
      <name val="Verdana"/>
      <family val="2"/>
      <charset val="161"/>
    </font>
    <font>
      <sz val="10"/>
      <color indexed="56"/>
      <name val="Verdana"/>
      <family val="2"/>
      <charset val="161"/>
    </font>
    <font>
      <sz val="16"/>
      <color indexed="56"/>
      <name val="Verdana"/>
      <family val="2"/>
      <charset val="161"/>
    </font>
    <font>
      <sz val="14"/>
      <name val="Verdana"/>
      <family val="2"/>
      <charset val="161"/>
    </font>
    <font>
      <sz val="48"/>
      <color indexed="9"/>
      <name val="Verdana"/>
      <family val="2"/>
      <charset val="161"/>
    </font>
    <font>
      <b/>
      <sz val="10"/>
      <name val="Verdana"/>
      <family val="2"/>
      <charset val="161"/>
    </font>
    <font>
      <b/>
      <sz val="14"/>
      <name val="Verdana"/>
      <family val="2"/>
      <charset val="161"/>
    </font>
    <font>
      <b/>
      <sz val="18"/>
      <name val="Verdana"/>
      <family val="2"/>
      <charset val="161"/>
    </font>
    <font>
      <sz val="20"/>
      <name val="Verdana"/>
      <family val="2"/>
      <charset val="161"/>
    </font>
    <font>
      <b/>
      <i/>
      <sz val="22"/>
      <name val="Verdana"/>
      <family val="2"/>
      <charset val="161"/>
    </font>
    <font>
      <b/>
      <sz val="22"/>
      <name val="Verdana"/>
      <family val="2"/>
      <charset val="161"/>
    </font>
    <font>
      <b/>
      <sz val="34"/>
      <name val="Tahoma"/>
      <family val="2"/>
      <charset val="161"/>
    </font>
    <font>
      <b/>
      <sz val="34"/>
      <color indexed="8"/>
      <name val="Tahoma"/>
      <family val="2"/>
      <charset val="161"/>
    </font>
    <font>
      <b/>
      <sz val="20"/>
      <name val="Verdana"/>
      <family val="2"/>
      <charset val="161"/>
    </font>
    <font>
      <b/>
      <vertAlign val="superscript"/>
      <sz val="20"/>
      <name val="Verdana"/>
      <family val="2"/>
      <charset val="161"/>
    </font>
    <font>
      <b/>
      <sz val="22"/>
      <color indexed="9"/>
      <name val="Verdana"/>
      <family val="2"/>
      <charset val="161"/>
    </font>
    <font>
      <b/>
      <vertAlign val="subscript"/>
      <sz val="22"/>
      <color indexed="9"/>
      <name val="Verdana"/>
      <family val="2"/>
      <charset val="161"/>
    </font>
    <font>
      <sz val="22"/>
      <color indexed="9"/>
      <name val="Verdana"/>
      <family val="2"/>
      <charset val="161"/>
    </font>
    <font>
      <sz val="8.5"/>
      <name val="LinePrinter"/>
    </font>
    <font>
      <sz val="11"/>
      <color indexed="8"/>
      <name val="Calibri"/>
      <family val="2"/>
    </font>
    <font>
      <sz val="11"/>
      <color indexed="9"/>
      <name val="Calibri"/>
      <family val="2"/>
    </font>
    <font>
      <sz val="8"/>
      <name val="Times New Roman"/>
      <family val="1"/>
    </font>
    <font>
      <sz val="11"/>
      <color indexed="20"/>
      <name val="Calibri"/>
      <family val="2"/>
    </font>
    <font>
      <sz val="10"/>
      <name val="Courier"/>
      <family val="3"/>
    </font>
    <font>
      <b/>
      <sz val="11"/>
      <color indexed="52"/>
      <name val="Calibri"/>
      <family val="2"/>
    </font>
    <font>
      <b/>
      <sz val="11"/>
      <color indexed="9"/>
      <name val="Calibri"/>
      <family val="2"/>
    </font>
    <font>
      <sz val="1"/>
      <color indexed="16"/>
      <name val="Courier"/>
      <family val="3"/>
    </font>
    <font>
      <i/>
      <sz val="11"/>
      <color indexed="23"/>
      <name val="Calibri"/>
      <family val="2"/>
    </font>
    <font>
      <sz val="11"/>
      <color indexed="17"/>
      <name val="Calibri"/>
      <family val="2"/>
    </font>
    <font>
      <b/>
      <sz val="1"/>
      <color indexed="16"/>
      <name val="Courier"/>
      <family val="3"/>
    </font>
    <font>
      <b/>
      <sz val="11"/>
      <color indexed="56"/>
      <name val="Calibri"/>
      <family val="2"/>
    </font>
    <font>
      <sz val="8"/>
      <color indexed="8"/>
      <name val="Tahoma"/>
      <family val="2"/>
    </font>
    <font>
      <sz val="11"/>
      <color indexed="52"/>
      <name val="Calibri"/>
      <family val="2"/>
    </font>
    <font>
      <sz val="10"/>
      <name val="Geneva"/>
    </font>
    <font>
      <sz val="11"/>
      <color indexed="60"/>
      <name val="Calibri"/>
      <family val="2"/>
    </font>
    <font>
      <b/>
      <i/>
      <sz val="16"/>
      <name val="Helv"/>
      <family val="2"/>
    </font>
    <font>
      <sz val="11"/>
      <name val="‚l‚r –¾’©"/>
      <charset val="128"/>
    </font>
    <font>
      <b/>
      <sz val="11"/>
      <color indexed="63"/>
      <name val="Calibri"/>
      <family val="2"/>
    </font>
    <font>
      <sz val="8"/>
      <name val="Helvetica"/>
    </font>
    <font>
      <sz val="11"/>
      <color indexed="10"/>
      <name val="Calibri"/>
      <family val="2"/>
    </font>
    <font>
      <sz val="10"/>
      <color theme="0"/>
      <name val="Arial"/>
      <family val="2"/>
      <charset val="161"/>
    </font>
  </fonts>
  <fills count="49">
    <fill>
      <patternFill patternType="none"/>
    </fill>
    <fill>
      <patternFill patternType="gray125"/>
    </fill>
    <fill>
      <patternFill patternType="solid">
        <fgColor indexed="11"/>
        <bgColor indexed="64"/>
      </patternFill>
    </fill>
    <fill>
      <patternFill patternType="solid">
        <fgColor indexed="22"/>
        <bgColor indexed="64"/>
      </patternFill>
    </fill>
    <fill>
      <patternFill patternType="solid">
        <fgColor indexed="62"/>
        <bgColor indexed="64"/>
      </patternFill>
    </fill>
    <fill>
      <patternFill patternType="solid">
        <fgColor indexed="55"/>
        <bgColor indexed="64"/>
      </patternFill>
    </fill>
    <fill>
      <patternFill patternType="solid">
        <fgColor indexed="31"/>
        <bgColor indexed="64"/>
      </patternFill>
    </fill>
    <fill>
      <patternFill patternType="solid">
        <fgColor indexed="54"/>
        <bgColor indexed="64"/>
      </patternFill>
    </fill>
    <fill>
      <patternFill patternType="solid">
        <fgColor indexed="48"/>
        <bgColor indexed="64"/>
      </patternFill>
    </fill>
    <fill>
      <patternFill patternType="solid">
        <fgColor indexed="13"/>
        <bgColor indexed="64"/>
      </patternFill>
    </fill>
    <fill>
      <patternFill patternType="solid">
        <fgColor indexed="26"/>
        <bgColor indexed="64"/>
      </patternFill>
    </fill>
    <fill>
      <patternFill patternType="solid">
        <fgColor indexed="10"/>
        <bgColor indexed="64"/>
      </patternFill>
    </fill>
    <fill>
      <patternFill patternType="solid">
        <fgColor indexed="27"/>
        <bgColor indexed="64"/>
      </patternFill>
    </fill>
    <fill>
      <patternFill patternType="solid">
        <fgColor indexed="42"/>
        <bgColor indexed="64"/>
      </patternFill>
    </fill>
    <fill>
      <patternFill patternType="solid">
        <fgColor indexed="18"/>
        <bgColor indexed="64"/>
      </patternFill>
    </fill>
    <fill>
      <patternFill patternType="solid">
        <fgColor indexed="26"/>
        <bgColor indexed="26"/>
      </patternFill>
    </fill>
    <fill>
      <patternFill patternType="mediumGray">
        <bgColor indexed="22"/>
      </patternFill>
    </fill>
    <fill>
      <patternFill patternType="solid">
        <fgColor indexed="26"/>
        <bgColor indexed="47"/>
      </patternFill>
    </fill>
    <fill>
      <patternFill patternType="gray125">
        <fgColor indexed="22"/>
      </patternFill>
    </fill>
    <fill>
      <patternFill patternType="lightGray">
        <fgColor indexed="34"/>
        <bgColor indexed="9"/>
      </patternFill>
    </fill>
    <fill>
      <patternFill patternType="solid">
        <fgColor indexed="9"/>
        <bgColor indexed="64"/>
      </patternFill>
    </fill>
    <fill>
      <patternFill patternType="solid">
        <fgColor indexed="22"/>
        <bgColor indexed="25"/>
      </patternFill>
    </fill>
    <fill>
      <patternFill patternType="solid">
        <fgColor indexed="1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rgb="FF0000FF"/>
        <bgColor indexed="64"/>
      </patternFill>
    </fill>
  </fills>
  <borders count="67">
    <border>
      <left/>
      <right/>
      <top/>
      <bottom/>
      <diagonal/>
    </border>
    <border>
      <left/>
      <right/>
      <top style="thin">
        <color indexed="55"/>
      </top>
      <bottom style="thin">
        <color indexed="55"/>
      </bottom>
      <diagonal/>
    </border>
    <border>
      <left style="thin">
        <color indexed="64"/>
      </left>
      <right style="thin">
        <color indexed="64"/>
      </right>
      <top style="thin">
        <color indexed="64"/>
      </top>
      <bottom style="thin">
        <color indexed="64"/>
      </bottom>
      <diagonal/>
    </border>
    <border>
      <left style="hair">
        <color indexed="22"/>
      </left>
      <right style="hair">
        <color indexed="22"/>
      </right>
      <top style="hair">
        <color indexed="22"/>
      </top>
      <bottom style="hair">
        <color indexed="22"/>
      </bottom>
      <diagonal/>
    </border>
    <border>
      <left/>
      <right/>
      <top/>
      <bottom style="dotted">
        <color indexed="23"/>
      </bottom>
      <diagonal/>
    </border>
    <border>
      <left/>
      <right/>
      <top style="double">
        <color indexed="64"/>
      </top>
      <bottom style="double">
        <color indexed="64"/>
      </bottom>
      <diagonal/>
    </border>
    <border>
      <left/>
      <right/>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style="hair">
        <color indexed="64"/>
      </left>
      <right style="thin">
        <color indexed="64"/>
      </right>
      <top/>
      <bottom/>
      <diagonal/>
    </border>
    <border>
      <left/>
      <right/>
      <top style="double">
        <color indexed="64"/>
      </top>
      <bottom/>
      <diagonal/>
    </border>
    <border>
      <left style="thin">
        <color indexed="64"/>
      </left>
      <right style="thin">
        <color indexed="64"/>
      </right>
      <top/>
      <bottom style="thin">
        <color indexed="64"/>
      </bottom>
      <diagonal/>
    </border>
    <border>
      <left style="medium">
        <color indexed="64"/>
      </left>
      <right style="hair">
        <color indexed="64"/>
      </right>
      <top/>
      <bottom/>
      <diagonal/>
    </border>
    <border>
      <left style="hair">
        <color indexed="23"/>
      </left>
      <right style="hair">
        <color indexed="23"/>
      </right>
      <top style="hair">
        <color indexed="23"/>
      </top>
      <bottom style="hair">
        <color indexed="23"/>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style="dotted">
        <color indexed="64"/>
      </left>
      <right style="dotted">
        <color indexed="64"/>
      </right>
      <top style="medium">
        <color indexed="64"/>
      </top>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medium">
        <color indexed="64"/>
      </right>
      <top style="dotted">
        <color indexed="64"/>
      </top>
      <bottom style="medium">
        <color indexed="64"/>
      </bottom>
      <diagonal/>
    </border>
    <border>
      <left style="medium">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medium">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right style="medium">
        <color indexed="64"/>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medium">
        <color indexed="64"/>
      </left>
      <right style="dotted">
        <color indexed="64"/>
      </right>
      <top style="medium">
        <color indexed="64"/>
      </top>
      <bottom style="dotted">
        <color indexed="64"/>
      </bottom>
      <diagonal/>
    </border>
    <border>
      <left style="dotted">
        <color indexed="64"/>
      </left>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auto="1"/>
      </left>
      <right style="medium">
        <color auto="1"/>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64"/>
      </top>
      <bottom/>
      <diagonal/>
    </border>
  </borders>
  <cellStyleXfs count="542">
    <xf numFmtId="0" fontId="0" fillId="0" borderId="0"/>
    <xf numFmtId="191" fontId="22" fillId="0" borderId="0" applyFont="0" applyFill="0" applyBorder="0" applyAlignment="0" applyProtection="0">
      <alignment vertical="center"/>
    </xf>
    <xf numFmtId="217" fontId="23" fillId="0" borderId="0" applyFont="0" applyFill="0" applyBorder="0" applyAlignment="0" applyProtection="0"/>
    <xf numFmtId="4" fontId="24" fillId="0" borderId="0" applyFont="0" applyFill="0" applyBorder="0" applyAlignment="0" applyProtection="0"/>
    <xf numFmtId="167" fontId="21" fillId="0" borderId="0" applyFont="0" applyFill="0" applyBorder="0" applyAlignment="0" applyProtection="0"/>
    <xf numFmtId="166" fontId="21" fillId="0" borderId="0" applyFont="0" applyFill="0" applyBorder="0" applyAlignment="0" applyProtection="0"/>
    <xf numFmtId="168" fontId="21" fillId="0" borderId="0" applyFont="0" applyFill="0" applyBorder="0" applyAlignment="0" applyProtection="0"/>
    <xf numFmtId="169" fontId="21" fillId="0" borderId="0" applyFont="0" applyFill="0" applyBorder="0" applyAlignment="0" applyProtection="0"/>
    <xf numFmtId="224" fontId="23" fillId="0" borderId="0" applyFont="0" applyFill="0" applyBorder="0" applyAlignment="0" applyProtection="0"/>
    <xf numFmtId="0" fontId="25" fillId="0" borderId="0"/>
    <xf numFmtId="0" fontId="26" fillId="2" borderId="1">
      <alignment horizontal="center" vertical="center" wrapText="1"/>
    </xf>
    <xf numFmtId="0" fontId="27" fillId="3" borderId="0"/>
    <xf numFmtId="0" fontId="27" fillId="3" borderId="0"/>
    <xf numFmtId="0" fontId="26" fillId="2" borderId="1">
      <alignment horizontal="center" vertical="center" wrapText="1"/>
    </xf>
    <xf numFmtId="0" fontId="27" fillId="3" borderId="0"/>
    <xf numFmtId="0" fontId="27" fillId="3" borderId="0"/>
    <xf numFmtId="0" fontId="27" fillId="3" borderId="0"/>
    <xf numFmtId="0" fontId="27" fillId="3" borderId="0"/>
    <xf numFmtId="0" fontId="27" fillId="3" borderId="0"/>
    <xf numFmtId="0" fontId="26" fillId="2" borderId="1">
      <alignment horizontal="center" vertical="center" wrapText="1"/>
    </xf>
    <xf numFmtId="0" fontId="27" fillId="3" borderId="0"/>
    <xf numFmtId="0" fontId="27" fillId="3" borderId="0"/>
    <xf numFmtId="0" fontId="26" fillId="2" borderId="1">
      <alignment horizontal="center" vertical="center" wrapText="1"/>
    </xf>
    <xf numFmtId="0" fontId="26" fillId="2" borderId="1">
      <alignment horizontal="center" vertical="center" wrapText="1"/>
    </xf>
    <xf numFmtId="0" fontId="26" fillId="2" borderId="1">
      <alignment horizontal="center" vertical="center" wrapText="1"/>
    </xf>
    <xf numFmtId="0" fontId="27" fillId="3" borderId="0"/>
    <xf numFmtId="0" fontId="27" fillId="3" borderId="0"/>
    <xf numFmtId="0" fontId="28" fillId="4" borderId="0"/>
    <xf numFmtId="0" fontId="26" fillId="2" borderId="1">
      <alignment horizontal="center" vertical="center" wrapText="1"/>
    </xf>
    <xf numFmtId="0" fontId="26" fillId="2" borderId="1">
      <alignment horizontal="center" vertical="center" wrapText="1"/>
    </xf>
    <xf numFmtId="0" fontId="26" fillId="2" borderId="1">
      <alignment horizontal="center" vertical="center" wrapText="1"/>
    </xf>
    <xf numFmtId="0" fontId="26" fillId="2" borderId="1">
      <alignment horizontal="center" vertical="center" wrapText="1"/>
    </xf>
    <xf numFmtId="0" fontId="26" fillId="2" borderId="1">
      <alignment horizontal="center" vertical="center" wrapText="1"/>
    </xf>
    <xf numFmtId="0" fontId="27" fillId="3" borderId="0"/>
    <xf numFmtId="0" fontId="27" fillId="3" borderId="0"/>
    <xf numFmtId="0" fontId="27" fillId="3" borderId="0"/>
    <xf numFmtId="0" fontId="27" fillId="3" borderId="0"/>
    <xf numFmtId="0" fontId="27" fillId="3" borderId="0"/>
    <xf numFmtId="0" fontId="27" fillId="0" borderId="1">
      <alignment horizontal="center" vertical="center" wrapText="1"/>
    </xf>
    <xf numFmtId="0" fontId="29" fillId="5" borderId="0"/>
    <xf numFmtId="0" fontId="29" fillId="5" borderId="0"/>
    <xf numFmtId="0" fontId="27" fillId="0" borderId="1">
      <alignment horizontal="center" vertical="center" wrapText="1"/>
    </xf>
    <xf numFmtId="0" fontId="29" fillId="5" borderId="0"/>
    <xf numFmtId="0" fontId="29" fillId="5" borderId="0"/>
    <xf numFmtId="0" fontId="29" fillId="5" borderId="0"/>
    <xf numFmtId="0" fontId="29" fillId="5" borderId="0"/>
    <xf numFmtId="0" fontId="29" fillId="5" borderId="0"/>
    <xf numFmtId="0" fontId="27" fillId="0" borderId="1">
      <alignment horizontal="center" vertical="center" wrapText="1"/>
    </xf>
    <xf numFmtId="0" fontId="29" fillId="5" borderId="0"/>
    <xf numFmtId="0" fontId="29" fillId="5" borderId="0"/>
    <xf numFmtId="0" fontId="27" fillId="0" borderId="1">
      <alignment horizontal="center" vertical="center" wrapText="1"/>
    </xf>
    <xf numFmtId="0" fontId="27" fillId="0" borderId="1">
      <alignment horizontal="center" vertical="center" wrapText="1"/>
    </xf>
    <xf numFmtId="0" fontId="27" fillId="0" borderId="1">
      <alignment horizontal="center" vertical="center" wrapText="1"/>
    </xf>
    <xf numFmtId="0" fontId="29" fillId="5" borderId="0"/>
    <xf numFmtId="0" fontId="29" fillId="5" borderId="0"/>
    <xf numFmtId="0" fontId="30" fillId="6" borderId="0"/>
    <xf numFmtId="0" fontId="27" fillId="0" borderId="1">
      <alignment horizontal="center" vertical="center" wrapText="1"/>
    </xf>
    <xf numFmtId="0" fontId="27" fillId="0" borderId="1">
      <alignment horizontal="center" vertical="center" wrapText="1"/>
    </xf>
    <xf numFmtId="0" fontId="27" fillId="0" borderId="1">
      <alignment horizontal="center" vertical="center" wrapText="1"/>
    </xf>
    <xf numFmtId="0" fontId="27" fillId="0" borderId="1">
      <alignment horizontal="center" vertical="center" wrapText="1"/>
    </xf>
    <xf numFmtId="0" fontId="27" fillId="0" borderId="1">
      <alignment horizontal="center" vertical="center" wrapText="1"/>
    </xf>
    <xf numFmtId="0" fontId="29" fillId="5" borderId="0"/>
    <xf numFmtId="0" fontId="29" fillId="5" borderId="0"/>
    <xf numFmtId="0" fontId="29" fillId="5" borderId="0"/>
    <xf numFmtId="0" fontId="29" fillId="5" borderId="0"/>
    <xf numFmtId="0" fontId="29" fillId="5" borderId="0"/>
    <xf numFmtId="0" fontId="31" fillId="7" borderId="0">
      <alignment horizontal="center" vertical="center" wrapText="1"/>
    </xf>
    <xf numFmtId="0" fontId="31" fillId="7" borderId="0"/>
    <xf numFmtId="0" fontId="31" fillId="7" borderId="0"/>
    <xf numFmtId="0" fontId="31" fillId="7" borderId="0">
      <alignment horizontal="center" vertical="center" wrapText="1"/>
    </xf>
    <xf numFmtId="0" fontId="31" fillId="7" borderId="0"/>
    <xf numFmtId="0" fontId="31" fillId="7" borderId="0"/>
    <xf numFmtId="0" fontId="31" fillId="7" borderId="0"/>
    <xf numFmtId="0" fontId="31" fillId="7" borderId="0"/>
    <xf numFmtId="0" fontId="31" fillId="7" borderId="0"/>
    <xf numFmtId="0" fontId="31" fillId="7" borderId="0">
      <alignment horizontal="center" vertical="center" wrapText="1"/>
    </xf>
    <xf numFmtId="0" fontId="31" fillId="7" borderId="0"/>
    <xf numFmtId="0" fontId="31" fillId="7" borderId="0"/>
    <xf numFmtId="0" fontId="31" fillId="7" borderId="0">
      <alignment horizontal="center" vertical="center" wrapText="1"/>
    </xf>
    <xf numFmtId="0" fontId="31" fillId="7" borderId="0">
      <alignment horizontal="center" vertical="center" wrapText="1"/>
    </xf>
    <xf numFmtId="0" fontId="31" fillId="7" borderId="0">
      <alignment horizontal="center" vertical="center" wrapText="1"/>
    </xf>
    <xf numFmtId="0" fontId="31" fillId="7" borderId="0"/>
    <xf numFmtId="0" fontId="31" fillId="7" borderId="0"/>
    <xf numFmtId="0" fontId="31" fillId="7" borderId="0"/>
    <xf numFmtId="0" fontId="31" fillId="7" borderId="0">
      <alignment horizontal="center" vertical="center" wrapText="1"/>
    </xf>
    <xf numFmtId="0" fontId="31" fillId="7" borderId="0">
      <alignment horizontal="center" vertical="center" wrapText="1"/>
    </xf>
    <xf numFmtId="0" fontId="31" fillId="7" borderId="0">
      <alignment horizontal="center" vertical="center" wrapText="1"/>
    </xf>
    <xf numFmtId="0" fontId="31" fillId="7" borderId="0">
      <alignment horizontal="center" vertical="center" wrapText="1"/>
    </xf>
    <xf numFmtId="0" fontId="31" fillId="7" borderId="0">
      <alignment horizontal="center" vertical="center" wrapText="1"/>
    </xf>
    <xf numFmtId="0" fontId="31" fillId="7" borderId="0"/>
    <xf numFmtId="0" fontId="31" fillId="7" borderId="0"/>
    <xf numFmtId="0" fontId="31" fillId="7" borderId="0"/>
    <xf numFmtId="0" fontId="31" fillId="7" borderId="0"/>
    <xf numFmtId="0" fontId="31" fillId="7" borderId="0"/>
    <xf numFmtId="0" fontId="32" fillId="8" borderId="0"/>
    <xf numFmtId="0" fontId="33" fillId="0" borderId="0"/>
    <xf numFmtId="0" fontId="34" fillId="0" borderId="0"/>
    <xf numFmtId="0" fontId="35" fillId="0" borderId="0"/>
    <xf numFmtId="38" fontId="26" fillId="9" borderId="1">
      <alignment horizontal="right"/>
    </xf>
    <xf numFmtId="4" fontId="27" fillId="10" borderId="0"/>
    <xf numFmtId="4" fontId="27" fillId="10" borderId="0"/>
    <xf numFmtId="38" fontId="26" fillId="9" borderId="1">
      <alignment horizontal="right"/>
    </xf>
    <xf numFmtId="4" fontId="27" fillId="10" borderId="0"/>
    <xf numFmtId="4" fontId="27" fillId="10" borderId="0"/>
    <xf numFmtId="4" fontId="27" fillId="10" borderId="0"/>
    <xf numFmtId="4" fontId="27" fillId="10" borderId="0"/>
    <xf numFmtId="4" fontId="27" fillId="10" borderId="0"/>
    <xf numFmtId="38" fontId="26" fillId="9" borderId="1">
      <alignment horizontal="right"/>
    </xf>
    <xf numFmtId="4" fontId="27" fillId="10" borderId="0"/>
    <xf numFmtId="4" fontId="27" fillId="10" borderId="0"/>
    <xf numFmtId="38" fontId="26" fillId="9" borderId="1">
      <alignment horizontal="right"/>
    </xf>
    <xf numFmtId="38" fontId="26" fillId="9" borderId="1">
      <alignment horizontal="right"/>
    </xf>
    <xf numFmtId="38" fontId="26" fillId="9" borderId="1">
      <alignment horizontal="right"/>
    </xf>
    <xf numFmtId="4" fontId="27" fillId="10" borderId="0"/>
    <xf numFmtId="4" fontId="27" fillId="10" borderId="0"/>
    <xf numFmtId="197" fontId="36" fillId="0" borderId="0"/>
    <xf numFmtId="38" fontId="26" fillId="9" borderId="1">
      <alignment horizontal="right"/>
    </xf>
    <xf numFmtId="38" fontId="26" fillId="9" borderId="1">
      <alignment horizontal="right"/>
    </xf>
    <xf numFmtId="38" fontId="26" fillId="9" borderId="1">
      <alignment horizontal="right"/>
    </xf>
    <xf numFmtId="38" fontId="26" fillId="9" borderId="1">
      <alignment horizontal="right"/>
    </xf>
    <xf numFmtId="38" fontId="26" fillId="9" borderId="1">
      <alignment horizontal="right"/>
    </xf>
    <xf numFmtId="4" fontId="27" fillId="10" borderId="0"/>
    <xf numFmtId="4" fontId="27" fillId="10" borderId="0"/>
    <xf numFmtId="4" fontId="27" fillId="10" borderId="0"/>
    <xf numFmtId="4" fontId="27" fillId="10" borderId="0"/>
    <xf numFmtId="4" fontId="27" fillId="10" borderId="0"/>
    <xf numFmtId="0" fontId="37" fillId="11" borderId="2">
      <alignment vertical="center"/>
    </xf>
    <xf numFmtId="0" fontId="38" fillId="12" borderId="0"/>
    <xf numFmtId="0" fontId="38" fillId="12" borderId="0"/>
    <xf numFmtId="0" fontId="37" fillId="11" borderId="2">
      <alignment vertical="center"/>
    </xf>
    <xf numFmtId="0" fontId="38" fillId="12" borderId="0"/>
    <xf numFmtId="0" fontId="38" fillId="12" borderId="0"/>
    <xf numFmtId="0" fontId="38" fillId="12" borderId="0"/>
    <xf numFmtId="0" fontId="38" fillId="12" borderId="0"/>
    <xf numFmtId="0" fontId="38" fillId="12" borderId="0"/>
    <xf numFmtId="0" fontId="37" fillId="11" borderId="2">
      <alignment vertical="center"/>
    </xf>
    <xf numFmtId="0" fontId="38" fillId="12" borderId="0"/>
    <xf numFmtId="0" fontId="38" fillId="12" borderId="0"/>
    <xf numFmtId="0" fontId="37" fillId="11" borderId="2">
      <alignment vertical="center"/>
    </xf>
    <xf numFmtId="0" fontId="37" fillId="11" borderId="2">
      <alignment vertical="center"/>
    </xf>
    <xf numFmtId="0" fontId="37" fillId="11" borderId="2">
      <alignment vertical="center"/>
    </xf>
    <xf numFmtId="0" fontId="38" fillId="12" borderId="0"/>
    <xf numFmtId="0" fontId="38" fillId="12" borderId="0"/>
    <xf numFmtId="0" fontId="39" fillId="13" borderId="0"/>
    <xf numFmtId="0" fontId="37" fillId="11" borderId="2">
      <alignment vertical="center"/>
    </xf>
    <xf numFmtId="0" fontId="37" fillId="11" borderId="2">
      <alignment vertical="center"/>
    </xf>
    <xf numFmtId="0" fontId="37" fillId="11" borderId="2">
      <alignment vertical="center"/>
    </xf>
    <xf numFmtId="0" fontId="37" fillId="11" borderId="2">
      <alignment vertical="center"/>
    </xf>
    <xf numFmtId="0" fontId="37" fillId="11" borderId="2">
      <alignment vertical="center"/>
    </xf>
    <xf numFmtId="0" fontId="38" fillId="12" borderId="0"/>
    <xf numFmtId="0" fontId="38" fillId="12" borderId="0"/>
    <xf numFmtId="0" fontId="38" fillId="12" borderId="0"/>
    <xf numFmtId="0" fontId="38" fillId="12" borderId="0"/>
    <xf numFmtId="0" fontId="38" fillId="12" borderId="0"/>
    <xf numFmtId="0" fontId="29" fillId="14" borderId="1">
      <alignment vertical="center" wrapText="1"/>
    </xf>
    <xf numFmtId="0" fontId="27" fillId="3" borderId="0"/>
    <xf numFmtId="0" fontId="27" fillId="3" borderId="0"/>
    <xf numFmtId="0" fontId="29" fillId="14" borderId="1">
      <alignment vertical="center" wrapText="1"/>
    </xf>
    <xf numFmtId="0" fontId="27" fillId="3" borderId="0"/>
    <xf numFmtId="0" fontId="27" fillId="3" borderId="0"/>
    <xf numFmtId="0" fontId="27" fillId="3" borderId="0"/>
    <xf numFmtId="0" fontId="27" fillId="3" borderId="0"/>
    <xf numFmtId="0" fontId="27" fillId="3" borderId="0"/>
    <xf numFmtId="0" fontId="29" fillId="14" borderId="1">
      <alignment vertical="center" wrapText="1"/>
    </xf>
    <xf numFmtId="0" fontId="27" fillId="3" borderId="0"/>
    <xf numFmtId="0" fontId="27" fillId="3" borderId="0"/>
    <xf numFmtId="0" fontId="29" fillId="14" borderId="1">
      <alignment vertical="center" wrapText="1"/>
    </xf>
    <xf numFmtId="0" fontId="29" fillId="14" borderId="1">
      <alignment vertical="center" wrapText="1"/>
    </xf>
    <xf numFmtId="0" fontId="29" fillId="14" borderId="1">
      <alignment vertical="center" wrapText="1"/>
    </xf>
    <xf numFmtId="0" fontId="27" fillId="3" borderId="0"/>
    <xf numFmtId="0" fontId="27" fillId="3" borderId="0"/>
    <xf numFmtId="0" fontId="28" fillId="4" borderId="0"/>
    <xf numFmtId="0" fontId="29" fillId="14" borderId="1">
      <alignment vertical="center" wrapText="1"/>
    </xf>
    <xf numFmtId="0" fontId="29" fillId="14" borderId="1">
      <alignment vertical="center" wrapText="1"/>
    </xf>
    <xf numFmtId="0" fontId="29" fillId="14" borderId="1">
      <alignment vertical="center" wrapText="1"/>
    </xf>
    <xf numFmtId="0" fontId="29" fillId="14" borderId="1">
      <alignment vertical="center" wrapText="1"/>
    </xf>
    <xf numFmtId="0" fontId="29" fillId="14" borderId="1">
      <alignment vertical="center" wrapText="1"/>
    </xf>
    <xf numFmtId="0" fontId="27" fillId="3" borderId="0"/>
    <xf numFmtId="0" fontId="27" fillId="3" borderId="0"/>
    <xf numFmtId="0" fontId="27" fillId="3" borderId="0"/>
    <xf numFmtId="0" fontId="27" fillId="3" borderId="0"/>
    <xf numFmtId="0" fontId="27" fillId="3" borderId="0"/>
    <xf numFmtId="0" fontId="27" fillId="0" borderId="1">
      <alignment vertical="center" wrapText="1"/>
    </xf>
    <xf numFmtId="0" fontId="29" fillId="5" borderId="0"/>
    <xf numFmtId="0" fontId="29" fillId="5" borderId="0"/>
    <xf numFmtId="0" fontId="27" fillId="0" borderId="1">
      <alignment vertical="center" wrapText="1"/>
    </xf>
    <xf numFmtId="0" fontId="29" fillId="5" borderId="0"/>
    <xf numFmtId="0" fontId="29" fillId="5" borderId="0"/>
    <xf numFmtId="0" fontId="29" fillId="5" borderId="0"/>
    <xf numFmtId="0" fontId="29" fillId="5" borderId="0"/>
    <xf numFmtId="0" fontId="29" fillId="5" borderId="0"/>
    <xf numFmtId="0" fontId="27" fillId="0" borderId="1">
      <alignment vertical="center" wrapText="1"/>
    </xf>
    <xf numFmtId="0" fontId="29" fillId="5" borderId="0"/>
    <xf numFmtId="0" fontId="29" fillId="5" borderId="0"/>
    <xf numFmtId="0" fontId="27" fillId="0" borderId="1">
      <alignment vertical="center" wrapText="1"/>
    </xf>
    <xf numFmtId="0" fontId="27" fillId="0" borderId="1">
      <alignment vertical="center" wrapText="1"/>
    </xf>
    <xf numFmtId="0" fontId="27" fillId="0" borderId="1">
      <alignment vertical="center" wrapText="1"/>
    </xf>
    <xf numFmtId="0" fontId="29" fillId="5" borderId="0"/>
    <xf numFmtId="0" fontId="29" fillId="5" borderId="0"/>
    <xf numFmtId="0" fontId="30" fillId="6" borderId="0"/>
    <xf numFmtId="0" fontId="27" fillId="0" borderId="1">
      <alignment vertical="center" wrapText="1"/>
    </xf>
    <xf numFmtId="0" fontId="27" fillId="0" borderId="1">
      <alignment vertical="center" wrapText="1"/>
    </xf>
    <xf numFmtId="0" fontId="27" fillId="0" borderId="1">
      <alignment vertical="center" wrapText="1"/>
    </xf>
    <xf numFmtId="0" fontId="27" fillId="0" borderId="1">
      <alignment vertical="center" wrapText="1"/>
    </xf>
    <xf numFmtId="0" fontId="27" fillId="0" borderId="1">
      <alignment vertical="center" wrapText="1"/>
    </xf>
    <xf numFmtId="0" fontId="29" fillId="5" borderId="0"/>
    <xf numFmtId="0" fontId="29" fillId="5" borderId="0"/>
    <xf numFmtId="0" fontId="29" fillId="5" borderId="0"/>
    <xf numFmtId="0" fontId="29" fillId="5" borderId="0"/>
    <xf numFmtId="0" fontId="29" fillId="5" borderId="0"/>
    <xf numFmtId="0" fontId="31" fillId="7" borderId="0"/>
    <xf numFmtId="0" fontId="32" fillId="8" borderId="0"/>
    <xf numFmtId="0" fontId="33" fillId="0" borderId="0"/>
    <xf numFmtId="0" fontId="34" fillId="0" borderId="0"/>
    <xf numFmtId="0" fontId="35" fillId="0" borderId="0"/>
    <xf numFmtId="0" fontId="40" fillId="0" borderId="0" applyNumberFormat="0" applyFill="0" applyBorder="0" applyAlignment="0" applyProtection="0"/>
    <xf numFmtId="0" fontId="41" fillId="0" borderId="0"/>
    <xf numFmtId="192" fontId="42" fillId="0" borderId="0" applyFont="0" applyFill="0" applyBorder="0" applyAlignment="0" applyProtection="0"/>
    <xf numFmtId="38" fontId="19" fillId="15" borderId="2">
      <protection locked="0"/>
    </xf>
    <xf numFmtId="225" fontId="19" fillId="15" borderId="2">
      <protection locked="0"/>
    </xf>
    <xf numFmtId="49" fontId="19" fillId="15" borderId="2">
      <alignment horizontal="left"/>
      <protection locked="0"/>
    </xf>
    <xf numFmtId="38" fontId="19" fillId="0" borderId="2"/>
    <xf numFmtId="38" fontId="43" fillId="0" borderId="2"/>
    <xf numFmtId="225" fontId="19" fillId="0" borderId="2"/>
    <xf numFmtId="40" fontId="19" fillId="0" borderId="2"/>
    <xf numFmtId="0" fontId="43" fillId="0" borderId="2" applyNumberFormat="0">
      <alignment horizontal="center"/>
    </xf>
    <xf numFmtId="38" fontId="43" fillId="16" borderId="2" applyNumberFormat="0" applyFont="0" applyBorder="0" applyAlignment="0">
      <alignment horizontal="center"/>
    </xf>
    <xf numFmtId="0" fontId="44" fillId="0" borderId="2" applyNumberFormat="0"/>
    <xf numFmtId="0" fontId="43" fillId="0" borderId="2" applyNumberFormat="0"/>
    <xf numFmtId="0" fontId="44" fillId="0" borderId="2" applyNumberFormat="0">
      <alignment horizontal="right"/>
    </xf>
    <xf numFmtId="0" fontId="45" fillId="17" borderId="3" applyNumberFormat="0" applyFill="0" applyBorder="0" applyProtection="0">
      <alignment horizontal="left"/>
    </xf>
    <xf numFmtId="0" fontId="45" fillId="0" borderId="0" applyNumberFormat="0" applyFill="0" applyBorder="0" applyProtection="0">
      <alignment horizontal="left"/>
    </xf>
    <xf numFmtId="0" fontId="46" fillId="0" borderId="0">
      <protection locked="0"/>
    </xf>
    <xf numFmtId="0" fontId="46" fillId="0" borderId="0">
      <protection locked="0"/>
    </xf>
    <xf numFmtId="184" fontId="19" fillId="0" borderId="0" applyFill="0" applyBorder="0" applyAlignment="0"/>
    <xf numFmtId="196" fontId="47" fillId="0" borderId="0" applyFill="0" applyBorder="0" applyAlignment="0"/>
    <xf numFmtId="185" fontId="19" fillId="0" borderId="0" applyFill="0" applyBorder="0" applyAlignment="0"/>
    <xf numFmtId="194" fontId="47" fillId="0" borderId="0" applyFill="0" applyBorder="0" applyAlignment="0"/>
    <xf numFmtId="14" fontId="47" fillId="0" borderId="0" applyFill="0" applyBorder="0" applyAlignment="0"/>
    <xf numFmtId="184" fontId="19" fillId="0" borderId="0" applyFill="0" applyBorder="0" applyAlignment="0"/>
    <xf numFmtId="195" fontId="47" fillId="0" borderId="0" applyFill="0" applyBorder="0" applyAlignment="0"/>
    <xf numFmtId="196" fontId="47" fillId="0" borderId="0" applyFill="0" applyBorder="0" applyAlignment="0"/>
    <xf numFmtId="1" fontId="48" fillId="0" borderId="4" applyAlignment="0">
      <alignment horizontal="left" vertical="center"/>
    </xf>
    <xf numFmtId="0" fontId="19" fillId="0" borderId="0" applyNumberFormat="0" applyFill="0" applyBorder="0" applyAlignment="0" applyProtection="0">
      <alignment vertical="top"/>
      <protection locked="0"/>
    </xf>
    <xf numFmtId="0" fontId="49" fillId="0" borderId="0" applyNumberFormat="0" applyFill="0" applyBorder="0" applyProtection="0">
      <alignment horizontal="right"/>
    </xf>
    <xf numFmtId="193" fontId="47" fillId="0" borderId="0"/>
    <xf numFmtId="193" fontId="47" fillId="0" borderId="0"/>
    <xf numFmtId="193" fontId="47" fillId="0" borderId="0"/>
    <xf numFmtId="193" fontId="47" fillId="0" borderId="0"/>
    <xf numFmtId="193" fontId="47" fillId="0" borderId="0"/>
    <xf numFmtId="193" fontId="47" fillId="0" borderId="0"/>
    <xf numFmtId="193" fontId="47" fillId="0" borderId="0"/>
    <xf numFmtId="193" fontId="47" fillId="0" borderId="0"/>
    <xf numFmtId="184" fontId="19" fillId="0" borderId="0" applyFont="0" applyFill="0" applyBorder="0" applyAlignment="0" applyProtection="0"/>
    <xf numFmtId="3" fontId="42" fillId="0" borderId="0">
      <protection locked="0"/>
    </xf>
    <xf numFmtId="196" fontId="47" fillId="0" borderId="0" applyFont="0" applyFill="0" applyBorder="0" applyAlignment="0" applyProtection="0"/>
    <xf numFmtId="3" fontId="42" fillId="0" borderId="0">
      <protection locked="0"/>
    </xf>
    <xf numFmtId="14" fontId="19" fillId="0" borderId="0">
      <alignment horizontal="center"/>
    </xf>
    <xf numFmtId="3" fontId="42" fillId="0" borderId="0">
      <protection locked="0"/>
    </xf>
    <xf numFmtId="14" fontId="50" fillId="0" borderId="0" applyFill="0" applyBorder="0" applyAlignment="0"/>
    <xf numFmtId="179" fontId="51" fillId="0" borderId="0">
      <protection locked="0"/>
    </xf>
    <xf numFmtId="199" fontId="19" fillId="0" borderId="5">
      <alignment vertical="center"/>
    </xf>
    <xf numFmtId="210" fontId="19" fillId="0" borderId="0" applyFont="0" applyFill="0" applyBorder="0" applyAlignment="0" applyProtection="0"/>
    <xf numFmtId="212" fontId="19" fillId="0" borderId="0" applyFont="0" applyFill="0" applyBorder="0" applyAlignment="0" applyProtection="0"/>
    <xf numFmtId="187" fontId="52" fillId="0" borderId="0" applyFont="0" applyFill="0" applyBorder="0" applyAlignment="0" applyProtection="0"/>
    <xf numFmtId="189" fontId="52" fillId="0" borderId="0" applyFont="0" applyFill="0" applyBorder="0" applyAlignment="0" applyProtection="0"/>
    <xf numFmtId="0" fontId="53" fillId="0" borderId="0" applyNumberFormat="0" applyFill="0" applyBorder="0" applyProtection="0">
      <alignment horizontal="left"/>
    </xf>
    <xf numFmtId="184" fontId="19" fillId="0" borderId="0" applyFill="0" applyBorder="0" applyAlignment="0"/>
    <xf numFmtId="196" fontId="47" fillId="0" borderId="0" applyFill="0" applyBorder="0" applyAlignment="0"/>
    <xf numFmtId="184" fontId="19" fillId="0" borderId="0" applyFill="0" applyBorder="0" applyAlignment="0"/>
    <xf numFmtId="195" fontId="47" fillId="0" borderId="0" applyFill="0" applyBorder="0" applyAlignment="0"/>
    <xf numFmtId="196" fontId="47" fillId="0" borderId="0" applyFill="0" applyBorder="0" applyAlignment="0"/>
    <xf numFmtId="0" fontId="54" fillId="0" borderId="0" applyNumberFormat="0" applyFill="0" applyBorder="0" applyProtection="0">
      <alignment horizontal="right"/>
    </xf>
    <xf numFmtId="183" fontId="19" fillId="0" borderId="0" applyFont="0" applyFill="0" applyBorder="0" applyAlignment="0" applyProtection="0"/>
    <xf numFmtId="0" fontId="46" fillId="0" borderId="0">
      <protection locked="0"/>
    </xf>
    <xf numFmtId="221" fontId="46" fillId="0" borderId="0">
      <protection locked="0"/>
    </xf>
    <xf numFmtId="3" fontId="42" fillId="0" borderId="0">
      <protection locked="0"/>
    </xf>
    <xf numFmtId="2" fontId="55" fillId="0" borderId="0" applyFill="0" applyBorder="0" applyAlignment="0" applyProtection="0"/>
    <xf numFmtId="0" fontId="56" fillId="0" borderId="0" applyNumberFormat="0" applyFill="0" applyBorder="0" applyProtection="0">
      <alignment horizontal="right"/>
    </xf>
    <xf numFmtId="38" fontId="35" fillId="3" borderId="0" applyNumberFormat="0" applyBorder="0" applyAlignment="0" applyProtection="0"/>
    <xf numFmtId="179" fontId="42" fillId="18" borderId="6" applyNumberFormat="0" applyFont="0" applyBorder="0" applyAlignment="0" applyProtection="0"/>
    <xf numFmtId="0" fontId="57" fillId="0" borderId="7" applyNumberFormat="0" applyAlignment="0" applyProtection="0">
      <alignment horizontal="left" vertical="center"/>
    </xf>
    <xf numFmtId="0" fontId="57" fillId="0" borderId="8">
      <alignment horizontal="left" vertical="center"/>
    </xf>
    <xf numFmtId="3" fontId="42" fillId="0" borderId="0">
      <protection locked="0"/>
    </xf>
    <xf numFmtId="3" fontId="42" fillId="0" borderId="0">
      <protection locked="0"/>
    </xf>
    <xf numFmtId="0" fontId="58"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19" fillId="13" borderId="9" applyNumberFormat="0" applyFont="0" applyBorder="0" applyAlignment="0">
      <protection locked="0"/>
    </xf>
    <xf numFmtId="10" fontId="35" fillId="10" borderId="2" applyNumberFormat="0" applyBorder="0" applyAlignment="0" applyProtection="0"/>
    <xf numFmtId="0" fontId="22" fillId="0" borderId="0">
      <alignment vertical="center"/>
    </xf>
    <xf numFmtId="0" fontId="42" fillId="0" borderId="0">
      <alignment vertical="center"/>
    </xf>
    <xf numFmtId="0" fontId="34" fillId="0" borderId="0"/>
    <xf numFmtId="0" fontId="60" fillId="0" borderId="0" applyNumberFormat="0" applyFill="0" applyBorder="0" applyProtection="0">
      <alignment horizontal="left"/>
    </xf>
    <xf numFmtId="0" fontId="61" fillId="0" borderId="0"/>
    <xf numFmtId="231" fontId="62" fillId="0" borderId="0"/>
    <xf numFmtId="0" fontId="61" fillId="19" borderId="0"/>
    <xf numFmtId="231" fontId="63" fillId="19" borderId="0"/>
    <xf numFmtId="184" fontId="19" fillId="0" borderId="0" applyFill="0" applyBorder="0" applyAlignment="0"/>
    <xf numFmtId="196" fontId="47" fillId="0" borderId="0" applyFill="0" applyBorder="0" applyAlignment="0"/>
    <xf numFmtId="184" fontId="19" fillId="0" borderId="0" applyFill="0" applyBorder="0" applyAlignment="0"/>
    <xf numFmtId="195" fontId="47" fillId="0" borderId="0" applyFill="0" applyBorder="0" applyAlignment="0"/>
    <xf numFmtId="196" fontId="47" fillId="0" borderId="0" applyFill="0" applyBorder="0" applyAlignment="0"/>
    <xf numFmtId="226" fontId="19" fillId="0" borderId="0" applyFont="0" applyFill="0" applyBorder="0" applyAlignment="0" applyProtection="0"/>
    <xf numFmtId="170" fontId="52" fillId="0" borderId="0" applyFont="0" applyFill="0" applyBorder="0" applyAlignment="0" applyProtection="0"/>
    <xf numFmtId="38" fontId="64" fillId="0" borderId="0" applyFont="0" applyFill="0" applyBorder="0" applyAlignment="0" applyProtection="0"/>
    <xf numFmtId="214" fontId="19" fillId="0" borderId="0" applyFont="0" applyFill="0" applyBorder="0" applyAlignment="0" applyProtection="0"/>
    <xf numFmtId="216" fontId="19" fillId="0" borderId="0" applyFont="0" applyFill="0" applyBorder="0" applyAlignment="0" applyProtection="0"/>
    <xf numFmtId="3" fontId="65" fillId="0" borderId="10">
      <alignment horizontal="left"/>
    </xf>
    <xf numFmtId="228" fontId="19" fillId="0" borderId="0" applyFont="0" applyFill="0" applyBorder="0" applyAlignment="0" applyProtection="0"/>
    <xf numFmtId="229" fontId="19" fillId="0" borderId="0" applyFont="0" applyFill="0" applyBorder="0" applyAlignment="0" applyProtection="0"/>
    <xf numFmtId="213" fontId="19" fillId="0" borderId="0" applyFont="0" applyFill="0" applyBorder="0" applyAlignment="0" applyProtection="0"/>
    <xf numFmtId="215" fontId="19" fillId="0" borderId="0" applyFont="0" applyFill="0" applyBorder="0" applyAlignment="0" applyProtection="0"/>
    <xf numFmtId="219" fontId="46" fillId="0" borderId="0">
      <protection locked="0"/>
    </xf>
    <xf numFmtId="223" fontId="46" fillId="0" borderId="0">
      <protection locked="0"/>
    </xf>
    <xf numFmtId="0" fontId="66" fillId="0" borderId="0"/>
    <xf numFmtId="190" fontId="19"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3" fontId="19" fillId="0" borderId="0"/>
    <xf numFmtId="0" fontId="1" fillId="0" borderId="0"/>
    <xf numFmtId="0" fontId="1" fillId="0" borderId="0"/>
    <xf numFmtId="171" fontId="7" fillId="0" borderId="0"/>
    <xf numFmtId="0" fontId="19" fillId="0" borderId="0"/>
    <xf numFmtId="0" fontId="68" fillId="0" borderId="0"/>
    <xf numFmtId="0" fontId="69" fillId="0" borderId="11" applyFill="0" applyBorder="0">
      <alignment horizontal="right"/>
    </xf>
    <xf numFmtId="0" fontId="53" fillId="0" borderId="0" applyNumberFormat="0" applyFill="0" applyBorder="0" applyProtection="0">
      <alignment horizontal="left"/>
    </xf>
    <xf numFmtId="0" fontId="70" fillId="20" borderId="0"/>
    <xf numFmtId="230" fontId="19" fillId="0" borderId="12" applyFont="0" applyBorder="0" applyAlignment="0">
      <alignment vertical="center"/>
    </xf>
    <xf numFmtId="206" fontId="19" fillId="0" borderId="13" applyFont="0" applyFill="0" applyBorder="0" applyAlignment="0" applyProtection="0"/>
    <xf numFmtId="207" fontId="19" fillId="0" borderId="0" applyFont="0" applyFill="0" applyBorder="0" applyAlignment="0" applyProtection="0"/>
    <xf numFmtId="9" fontId="1" fillId="0" borderId="0" applyFont="0" applyFill="0" applyBorder="0" applyAlignment="0" applyProtection="0"/>
    <xf numFmtId="203" fontId="66" fillId="0" borderId="0" applyFont="0" applyFill="0" applyBorder="0" applyAlignment="0" applyProtection="0"/>
    <xf numFmtId="197" fontId="19" fillId="0" borderId="0" applyFont="0" applyFill="0" applyBorder="0" applyAlignment="0" applyProtection="0"/>
    <xf numFmtId="10" fontId="19" fillId="0" borderId="0" applyFont="0" applyFill="0" applyBorder="0" applyAlignment="0" applyProtection="0"/>
    <xf numFmtId="10" fontId="55" fillId="0" borderId="0" applyFill="0" applyBorder="0" applyAlignment="0" applyProtection="0"/>
    <xf numFmtId="4" fontId="55" fillId="0" borderId="0" applyFill="0" applyBorder="0" applyAlignment="0" applyProtection="0"/>
    <xf numFmtId="10" fontId="71" fillId="0" borderId="0" applyFont="0" applyFill="0" applyBorder="0" applyAlignment="0" applyProtection="0"/>
    <xf numFmtId="220" fontId="46" fillId="0" borderId="0">
      <protection locked="0"/>
    </xf>
    <xf numFmtId="0" fontId="72" fillId="0" borderId="0" applyNumberFormat="0" applyFill="0" applyBorder="0" applyProtection="0">
      <alignment horizontal="right"/>
    </xf>
    <xf numFmtId="198" fontId="19" fillId="0" borderId="0" applyFill="0" applyBorder="0" applyAlignment="0"/>
    <xf numFmtId="171" fontId="73" fillId="0" borderId="0" applyFill="0" applyBorder="0" applyAlignment="0"/>
    <xf numFmtId="198" fontId="19" fillId="0" borderId="0" applyFill="0" applyBorder="0" applyAlignment="0"/>
    <xf numFmtId="200" fontId="19" fillId="0" borderId="0" applyFill="0" applyBorder="0" applyAlignment="0"/>
    <xf numFmtId="171" fontId="73" fillId="0" borderId="0" applyFill="0" applyBorder="0" applyAlignment="0"/>
    <xf numFmtId="4" fontId="47" fillId="0" borderId="0" applyFont="0" applyFill="0" applyBorder="0" applyProtection="0">
      <alignment horizontal="right"/>
    </xf>
    <xf numFmtId="0" fontId="24" fillId="0" borderId="0" applyNumberFormat="0" applyFont="0" applyFill="0" applyBorder="0" applyAlignment="0" applyProtection="0">
      <alignment horizontal="left"/>
    </xf>
    <xf numFmtId="0" fontId="74" fillId="0" borderId="6">
      <alignment horizontal="center"/>
    </xf>
    <xf numFmtId="218" fontId="46" fillId="0" borderId="0">
      <protection locked="0"/>
    </xf>
    <xf numFmtId="222" fontId="46" fillId="0" borderId="0">
      <protection locked="0"/>
    </xf>
    <xf numFmtId="227" fontId="19" fillId="0" borderId="0"/>
    <xf numFmtId="205" fontId="75" fillId="0" borderId="0"/>
    <xf numFmtId="197" fontId="27" fillId="0" borderId="0">
      <protection locked="0"/>
    </xf>
    <xf numFmtId="178" fontId="19" fillId="0" borderId="0" applyFont="0" applyFill="0" applyBorder="0" applyAlignment="0" applyProtection="0"/>
    <xf numFmtId="182" fontId="19"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169" fontId="21" fillId="0" borderId="0" applyFont="0" applyFill="0" applyBorder="0" applyAlignment="0" applyProtection="0"/>
    <xf numFmtId="204" fontId="78" fillId="0" borderId="2"/>
    <xf numFmtId="0" fontId="79" fillId="0" borderId="2">
      <alignment horizontal="center"/>
    </xf>
    <xf numFmtId="204" fontId="76" fillId="0" borderId="0" applyFont="0" applyBorder="0"/>
    <xf numFmtId="49" fontId="50" fillId="0" borderId="0" applyFill="0" applyBorder="0" applyAlignment="0"/>
    <xf numFmtId="201" fontId="19" fillId="0" borderId="0" applyFill="0" applyBorder="0" applyAlignment="0"/>
    <xf numFmtId="202" fontId="19" fillId="0" borderId="0" applyFill="0" applyBorder="0" applyAlignment="0"/>
    <xf numFmtId="0" fontId="80" fillId="0" borderId="9">
      <alignment vertical="center"/>
    </xf>
    <xf numFmtId="0" fontId="81" fillId="0" borderId="9">
      <alignment vertical="center"/>
    </xf>
    <xf numFmtId="0" fontId="81" fillId="3" borderId="2">
      <alignment horizontal="centerContinuous" vertical="center"/>
    </xf>
    <xf numFmtId="0" fontId="80" fillId="0" borderId="9">
      <alignment vertical="center"/>
    </xf>
    <xf numFmtId="0" fontId="80" fillId="3" borderId="2">
      <alignment horizontal="centerContinuous" vertical="center"/>
    </xf>
    <xf numFmtId="0" fontId="82" fillId="0" borderId="9">
      <alignment vertical="center"/>
    </xf>
    <xf numFmtId="0" fontId="82" fillId="3" borderId="2">
      <alignment horizontal="centerContinuous" vertical="center"/>
    </xf>
    <xf numFmtId="0" fontId="69" fillId="0" borderId="9">
      <alignment vertical="center"/>
    </xf>
    <xf numFmtId="0" fontId="69" fillId="3" borderId="2">
      <alignment horizontal="centerContinuous" vertical="center"/>
    </xf>
    <xf numFmtId="0" fontId="60" fillId="0" borderId="0" applyNumberFormat="0" applyFill="0" applyBorder="0" applyProtection="0">
      <alignment horizontal="left"/>
    </xf>
    <xf numFmtId="0" fontId="83" fillId="0" borderId="0">
      <alignment horizontal="center" vertical="center"/>
    </xf>
    <xf numFmtId="0" fontId="69" fillId="0" borderId="0">
      <alignment horizontal="center" vertical="center"/>
    </xf>
    <xf numFmtId="0" fontId="84" fillId="0" borderId="0" applyNumberFormat="0" applyFill="0" applyBorder="0" applyAlignment="0" applyProtection="0"/>
    <xf numFmtId="0" fontId="85" fillId="0" borderId="0" applyNumberFormat="0" applyFill="0" applyBorder="0" applyAlignment="0" applyProtection="0"/>
    <xf numFmtId="3" fontId="42" fillId="0" borderId="14">
      <protection locked="0"/>
    </xf>
    <xf numFmtId="0" fontId="86" fillId="0" borderId="15" applyNumberFormat="0" applyFont="0" applyBorder="0" applyAlignment="0">
      <alignment horizontal="center" vertical="top" wrapText="1"/>
    </xf>
    <xf numFmtId="179" fontId="27" fillId="0" borderId="0" applyFont="0" applyFill="0" applyBorder="0" applyAlignment="0" applyProtection="0"/>
    <xf numFmtId="180" fontId="27" fillId="0" borderId="0" applyFont="0" applyFill="0" applyBorder="0" applyAlignment="0" applyProtection="0"/>
    <xf numFmtId="0" fontId="87" fillId="0" borderId="0">
      <alignment horizontal="left"/>
    </xf>
    <xf numFmtId="0" fontId="88" fillId="0" borderId="0">
      <alignment vertical="top"/>
    </xf>
    <xf numFmtId="208" fontId="27" fillId="0" borderId="16" applyFont="0" applyFill="0" applyBorder="0" applyAlignment="0" applyProtection="0">
      <alignment horizontal="right"/>
      <protection locked="0"/>
    </xf>
    <xf numFmtId="181" fontId="64" fillId="0" borderId="0" applyFont="0" applyFill="0" applyBorder="0" applyAlignment="0" applyProtection="0"/>
    <xf numFmtId="0" fontId="26" fillId="0" borderId="0" applyNumberFormat="0" applyFill="0" applyBorder="0" applyAlignment="0" applyProtection="0"/>
    <xf numFmtId="0" fontId="89" fillId="21" borderId="17" applyNumberFormat="0" applyAlignment="0" applyProtection="0"/>
    <xf numFmtId="0" fontId="90" fillId="0" borderId="0" applyNumberFormat="0" applyFill="0" applyBorder="0" applyProtection="0">
      <alignment horizontal="right"/>
    </xf>
    <xf numFmtId="209" fontId="19" fillId="0" borderId="0" applyFont="0" applyFill="0" applyBorder="0" applyAlignment="0" applyProtection="0"/>
    <xf numFmtId="211" fontId="19" fillId="0" borderId="0" applyFont="0" applyFill="0" applyBorder="0" applyAlignment="0" applyProtection="0"/>
    <xf numFmtId="186" fontId="52" fillId="0" borderId="0" applyFont="0" applyFill="0" applyBorder="0" applyAlignment="0" applyProtection="0"/>
    <xf numFmtId="188" fontId="52" fillId="0" borderId="0" applyFont="0" applyFill="0" applyBorder="0" applyAlignment="0" applyProtection="0"/>
    <xf numFmtId="0" fontId="1" fillId="0" borderId="0"/>
    <xf numFmtId="0" fontId="146" fillId="0" borderId="0" applyFont="0" applyFill="0" applyBorder="0" applyAlignment="0" applyProtection="0"/>
    <xf numFmtId="0" fontId="35" fillId="0" borderId="0" applyFont="0" applyFill="0" applyBorder="0" applyAlignment="0" applyProtection="0"/>
    <xf numFmtId="0" fontId="27" fillId="0" borderId="0" applyFont="0" applyFill="0" applyBorder="0" applyAlignment="0" applyProtection="0"/>
    <xf numFmtId="0" fontId="146" fillId="0" borderId="0" applyFont="0" applyFill="0" applyBorder="0" applyAlignment="0" applyProtection="0"/>
    <xf numFmtId="0" fontId="27" fillId="0" borderId="0" applyFont="0" applyFill="0" applyBorder="0" applyAlignment="0" applyProtection="0"/>
    <xf numFmtId="241" fontId="27" fillId="0" borderId="0" applyFont="0" applyFill="0" applyBorder="0" applyAlignment="0" applyProtection="0"/>
    <xf numFmtId="240" fontId="27" fillId="0" borderId="0" applyFont="0" applyFill="0" applyBorder="0" applyAlignment="0" applyProtection="0"/>
    <xf numFmtId="0" fontId="27" fillId="0" borderId="0"/>
    <xf numFmtId="0" fontId="27" fillId="0" borderId="0" applyFont="0" applyFill="0" applyBorder="0" applyAlignment="0" applyProtection="0"/>
    <xf numFmtId="0" fontId="35" fillId="0" borderId="0" applyFont="0" applyFill="0" applyBorder="0" applyAlignment="0" applyProtection="0"/>
    <xf numFmtId="40" fontId="146" fillId="0" borderId="0" applyFont="0" applyFill="0" applyBorder="0" applyAlignment="0" applyProtection="0"/>
    <xf numFmtId="0" fontId="147" fillId="25" borderId="0" applyNumberFormat="0" applyBorder="0" applyAlignment="0" applyProtection="0"/>
    <xf numFmtId="0" fontId="147" fillId="26" borderId="0" applyNumberFormat="0" applyBorder="0" applyAlignment="0" applyProtection="0"/>
    <xf numFmtId="0" fontId="147" fillId="27" borderId="0" applyNumberFormat="0" applyBorder="0" applyAlignment="0" applyProtection="0"/>
    <xf numFmtId="0" fontId="147" fillId="28" borderId="0" applyNumberFormat="0" applyBorder="0" applyAlignment="0" applyProtection="0"/>
    <xf numFmtId="0" fontId="147" fillId="29" borderId="0" applyNumberFormat="0" applyBorder="0" applyAlignment="0" applyProtection="0"/>
    <xf numFmtId="0" fontId="147" fillId="30" borderId="0" applyNumberFormat="0" applyBorder="0" applyAlignment="0" applyProtection="0"/>
    <xf numFmtId="0" fontId="147" fillId="31" borderId="0" applyNumberFormat="0" applyBorder="0" applyAlignment="0" applyProtection="0"/>
    <xf numFmtId="0" fontId="147" fillId="32" borderId="0" applyNumberFormat="0" applyBorder="0" applyAlignment="0" applyProtection="0"/>
    <xf numFmtId="0" fontId="147" fillId="33" borderId="0" applyNumberFormat="0" applyBorder="0" applyAlignment="0" applyProtection="0"/>
    <xf numFmtId="0" fontId="147" fillId="28" borderId="0" applyNumberFormat="0" applyBorder="0" applyAlignment="0" applyProtection="0"/>
    <xf numFmtId="0" fontId="147" fillId="31" borderId="0" applyNumberFormat="0" applyBorder="0" applyAlignment="0" applyProtection="0"/>
    <xf numFmtId="0" fontId="147" fillId="34" borderId="0" applyNumberFormat="0" applyBorder="0" applyAlignment="0" applyProtection="0"/>
    <xf numFmtId="0" fontId="148" fillId="35" borderId="0" applyNumberFormat="0" applyBorder="0" applyAlignment="0" applyProtection="0"/>
    <xf numFmtId="0" fontId="148" fillId="32" borderId="0" applyNumberFormat="0" applyBorder="0" applyAlignment="0" applyProtection="0"/>
    <xf numFmtId="0" fontId="148" fillId="33" borderId="0" applyNumberFormat="0" applyBorder="0" applyAlignment="0" applyProtection="0"/>
    <xf numFmtId="0" fontId="148" fillId="36" borderId="0" applyNumberFormat="0" applyBorder="0" applyAlignment="0" applyProtection="0"/>
    <xf numFmtId="0" fontId="148" fillId="37" borderId="0" applyNumberFormat="0" applyBorder="0" applyAlignment="0" applyProtection="0"/>
    <xf numFmtId="0" fontId="148" fillId="38" borderId="0" applyNumberFormat="0" applyBorder="0" applyAlignment="0" applyProtection="0"/>
    <xf numFmtId="0" fontId="148" fillId="39" borderId="0" applyNumberFormat="0" applyBorder="0" applyAlignment="0" applyProtection="0"/>
    <xf numFmtId="0" fontId="148" fillId="40" borderId="0" applyNumberFormat="0" applyBorder="0" applyAlignment="0" applyProtection="0"/>
    <xf numFmtId="0" fontId="148" fillId="41" borderId="0" applyNumberFormat="0" applyBorder="0" applyAlignment="0" applyProtection="0"/>
    <xf numFmtId="0" fontId="148" fillId="36" borderId="0" applyNumberFormat="0" applyBorder="0" applyAlignment="0" applyProtection="0"/>
    <xf numFmtId="0" fontId="148" fillId="37" borderId="0" applyNumberFormat="0" applyBorder="0" applyAlignment="0" applyProtection="0"/>
    <xf numFmtId="0" fontId="148" fillId="42" borderId="0" applyNumberFormat="0" applyBorder="0" applyAlignment="0" applyProtection="0"/>
    <xf numFmtId="0" fontId="149" fillId="0" borderId="0">
      <alignment horizontal="center" wrapText="1"/>
      <protection locked="0"/>
    </xf>
    <xf numFmtId="0" fontId="150" fillId="26" borderId="0" applyNumberFormat="0" applyBorder="0" applyAlignment="0" applyProtection="0"/>
    <xf numFmtId="38" fontId="1" fillId="15" borderId="2">
      <protection locked="0"/>
    </xf>
    <xf numFmtId="225" fontId="1" fillId="15" borderId="2">
      <protection locked="0"/>
    </xf>
    <xf numFmtId="49" fontId="1" fillId="15" borderId="2">
      <alignment horizontal="left"/>
      <protection locked="0"/>
    </xf>
    <xf numFmtId="38" fontId="1" fillId="0" borderId="2"/>
    <xf numFmtId="225" fontId="1" fillId="0" borderId="2"/>
    <xf numFmtId="40" fontId="1" fillId="0" borderId="2"/>
    <xf numFmtId="198" fontId="27" fillId="0" borderId="0" applyFill="0" applyBorder="0" applyAlignment="0"/>
    <xf numFmtId="171" fontId="73" fillId="0" borderId="0" applyFill="0" applyBorder="0" applyAlignment="0"/>
    <xf numFmtId="236" fontId="73" fillId="0" borderId="0" applyFill="0" applyBorder="0" applyAlignment="0"/>
    <xf numFmtId="238" fontId="151" fillId="0" borderId="0" applyFill="0" applyBorder="0" applyAlignment="0"/>
    <xf numFmtId="203" fontId="151" fillId="0" borderId="0" applyFill="0" applyBorder="0" applyAlignment="0"/>
    <xf numFmtId="198" fontId="27" fillId="0" borderId="0" applyFill="0" applyBorder="0" applyAlignment="0"/>
    <xf numFmtId="200" fontId="27" fillId="0" borderId="0" applyFill="0" applyBorder="0" applyAlignment="0"/>
    <xf numFmtId="171" fontId="73" fillId="0" borderId="0" applyFill="0" applyBorder="0" applyAlignment="0"/>
    <xf numFmtId="0" fontId="152" fillId="43" borderId="60" applyNumberFormat="0" applyAlignment="0" applyProtection="0"/>
    <xf numFmtId="0" fontId="153" fillId="44" borderId="61" applyNumberFormat="0" applyAlignment="0" applyProtection="0"/>
    <xf numFmtId="0" fontId="1" fillId="0" borderId="0" applyNumberFormat="0" applyFill="0" applyBorder="0" applyAlignment="0" applyProtection="0">
      <alignment vertical="top"/>
      <protection locked="0"/>
    </xf>
    <xf numFmtId="237" fontId="27" fillId="0" borderId="0"/>
    <xf numFmtId="237" fontId="27" fillId="0" borderId="0"/>
    <xf numFmtId="237" fontId="27" fillId="0" borderId="0"/>
    <xf numFmtId="237" fontId="27" fillId="0" borderId="0"/>
    <xf numFmtId="237" fontId="27" fillId="0" borderId="0"/>
    <xf numFmtId="237" fontId="27" fillId="0" borderId="0"/>
    <xf numFmtId="237" fontId="27" fillId="0" borderId="0"/>
    <xf numFmtId="237" fontId="27" fillId="0" borderId="0"/>
    <xf numFmtId="198" fontId="27" fillId="0" borderId="0" applyFont="0" applyFill="0" applyBorder="0" applyAlignment="0" applyProtection="0"/>
    <xf numFmtId="235" fontId="154" fillId="0" borderId="0">
      <protection locked="0"/>
    </xf>
    <xf numFmtId="171" fontId="73" fillId="0" borderId="0" applyFont="0" applyFill="0" applyBorder="0" applyAlignment="0" applyProtection="0"/>
    <xf numFmtId="235" fontId="154" fillId="0" borderId="0">
      <protection locked="0"/>
    </xf>
    <xf numFmtId="164" fontId="27" fillId="3" borderId="0" applyFont="0" applyBorder="0"/>
    <xf numFmtId="14" fontId="27" fillId="0" borderId="0">
      <alignment horizontal="center"/>
    </xf>
    <xf numFmtId="235" fontId="154" fillId="0" borderId="0">
      <protection locked="0"/>
    </xf>
    <xf numFmtId="199" fontId="27" fillId="0" borderId="5">
      <alignment vertical="center"/>
    </xf>
    <xf numFmtId="198" fontId="27" fillId="0" borderId="0" applyFill="0" applyBorder="0" applyAlignment="0"/>
    <xf numFmtId="171" fontId="73" fillId="0" borderId="0" applyFill="0" applyBorder="0" applyAlignment="0"/>
    <xf numFmtId="198" fontId="27" fillId="0" borderId="0" applyFill="0" applyBorder="0" applyAlignment="0"/>
    <xf numFmtId="200" fontId="27" fillId="0" borderId="0" applyFill="0" applyBorder="0" applyAlignment="0"/>
    <xf numFmtId="171" fontId="73" fillId="0" borderId="0" applyFill="0" applyBorder="0" applyAlignment="0"/>
    <xf numFmtId="183" fontId="27" fillId="0" borderId="0" applyFont="0" applyFill="0" applyBorder="0" applyAlignment="0" applyProtection="0"/>
    <xf numFmtId="0" fontId="155" fillId="0" borderId="0" applyNumberFormat="0" applyFill="0" applyBorder="0" applyAlignment="0" applyProtection="0"/>
    <xf numFmtId="235" fontId="154" fillId="0" borderId="0">
      <protection locked="0"/>
    </xf>
    <xf numFmtId="0" fontId="156" fillId="27" borderId="0" applyNumberFormat="0" applyBorder="0" applyAlignment="0" applyProtection="0"/>
    <xf numFmtId="235" fontId="157" fillId="0" borderId="0">
      <protection locked="0"/>
    </xf>
    <xf numFmtId="235" fontId="157" fillId="0" borderId="0">
      <protection locked="0"/>
    </xf>
    <xf numFmtId="0" fontId="158" fillId="0" borderId="62" applyNumberFormat="0" applyFill="0" applyAlignment="0" applyProtection="0"/>
    <xf numFmtId="0" fontId="158" fillId="0" borderId="0" applyNumberFormat="0" applyFill="0" applyBorder="0" applyAlignment="0" applyProtection="0"/>
    <xf numFmtId="0" fontId="27" fillId="13" borderId="9" applyNumberFormat="0" applyFont="0" applyBorder="0" applyAlignment="0">
      <protection locked="0"/>
    </xf>
    <xf numFmtId="231" fontId="1" fillId="19" borderId="0"/>
    <xf numFmtId="198" fontId="27" fillId="0" borderId="0" applyFill="0" applyBorder="0" applyAlignment="0"/>
    <xf numFmtId="171" fontId="73" fillId="0" borderId="0" applyFill="0" applyBorder="0" applyAlignment="0"/>
    <xf numFmtId="198" fontId="27" fillId="0" borderId="0" applyFill="0" applyBorder="0" applyAlignment="0"/>
    <xf numFmtId="200" fontId="27" fillId="0" borderId="0" applyFill="0" applyBorder="0" applyAlignment="0"/>
    <xf numFmtId="171" fontId="73" fillId="0" borderId="0" applyFill="0" applyBorder="0" applyAlignment="0"/>
    <xf numFmtId="0" fontId="160" fillId="0" borderId="63" applyNumberFormat="0" applyFill="0" applyAlignment="0" applyProtection="0"/>
    <xf numFmtId="226" fontId="1" fillId="0" borderId="0" applyFont="0" applyFill="0" applyBorder="0" applyAlignment="0" applyProtection="0"/>
    <xf numFmtId="180" fontId="161" fillId="0" borderId="0" applyFont="0" applyFill="0" applyBorder="0" applyAlignment="0" applyProtection="0"/>
    <xf numFmtId="164" fontId="27" fillId="0" borderId="0" applyFont="0" applyFill="0" applyBorder="0" applyAlignment="0" applyProtection="0"/>
    <xf numFmtId="165" fontId="27" fillId="0" borderId="0" applyFont="0" applyFill="0" applyBorder="0" applyAlignment="0" applyProtection="0"/>
    <xf numFmtId="3" fontId="23" fillId="0" borderId="10">
      <alignment horizontal="left"/>
    </xf>
    <xf numFmtId="232" fontId="27" fillId="0" borderId="0" applyFont="0" applyFill="0" applyBorder="0" applyAlignment="0" applyProtection="0"/>
    <xf numFmtId="170" fontId="27" fillId="0" borderId="0" applyFont="0" applyFill="0" applyBorder="0" applyAlignment="0" applyProtection="0"/>
    <xf numFmtId="0" fontId="162" fillId="45" borderId="0" applyNumberFormat="0" applyBorder="0" applyAlignment="0" applyProtection="0"/>
    <xf numFmtId="234" fontId="163" fillId="0" borderId="0"/>
    <xf numFmtId="3" fontId="1" fillId="0" borderId="0"/>
    <xf numFmtId="0" fontId="27" fillId="0" borderId="0"/>
    <xf numFmtId="0" fontId="27" fillId="46" borderId="64" applyNumberFormat="0" applyFont="0" applyAlignment="0" applyProtection="0"/>
    <xf numFmtId="40" fontId="164" fillId="0" borderId="0" applyFont="0" applyFill="0" applyBorder="0" applyAlignment="0" applyProtection="0"/>
    <xf numFmtId="38" fontId="164" fillId="0" borderId="0" applyFont="0" applyFill="0" applyBorder="0" applyAlignment="0" applyProtection="0"/>
    <xf numFmtId="0" fontId="165" fillId="43" borderId="65" applyNumberFormat="0" applyAlignment="0" applyProtection="0"/>
    <xf numFmtId="230" fontId="1" fillId="0" borderId="12" applyFont="0" applyBorder="0" applyAlignment="0">
      <alignment vertical="center"/>
    </xf>
    <xf numFmtId="14" fontId="149" fillId="0" borderId="0">
      <alignment horizontal="center" wrapText="1"/>
      <protection locked="0"/>
    </xf>
    <xf numFmtId="206" fontId="1" fillId="0" borderId="13" applyFont="0" applyFill="0" applyBorder="0" applyAlignment="0" applyProtection="0"/>
    <xf numFmtId="207" fontId="1" fillId="0" borderId="0" applyFont="0" applyFill="0" applyBorder="0" applyAlignment="0" applyProtection="0"/>
    <xf numFmtId="203" fontId="151" fillId="0" borderId="0" applyFont="0" applyFill="0" applyBorder="0" applyAlignment="0" applyProtection="0"/>
    <xf numFmtId="197" fontId="27" fillId="0" borderId="0" applyFont="0" applyFill="0" applyBorder="0" applyAlignment="0" applyProtection="0"/>
    <xf numFmtId="10" fontId="27" fillId="0" borderId="0" applyFont="0" applyFill="0" applyBorder="0" applyAlignment="0" applyProtection="0"/>
    <xf numFmtId="198" fontId="27" fillId="0" borderId="0" applyFill="0" applyBorder="0" applyAlignment="0"/>
    <xf numFmtId="198" fontId="27" fillId="0" borderId="0" applyFill="0" applyBorder="0" applyAlignment="0"/>
    <xf numFmtId="200" fontId="27" fillId="0" borderId="0" applyFill="0" applyBorder="0" applyAlignment="0"/>
    <xf numFmtId="15" fontId="24" fillId="0" borderId="0" applyFont="0" applyFill="0" applyBorder="0" applyAlignment="0" applyProtection="0"/>
    <xf numFmtId="4" fontId="24" fillId="0" borderId="0" applyFont="0" applyFill="0" applyBorder="0" applyAlignment="0" applyProtection="0"/>
    <xf numFmtId="3" fontId="24" fillId="0" borderId="0" applyFont="0" applyFill="0" applyBorder="0" applyAlignment="0" applyProtection="0"/>
    <xf numFmtId="0" fontId="24" fillId="47" borderId="0" applyNumberFormat="0" applyFont="0" applyBorder="0" applyAlignment="0" applyProtection="0"/>
    <xf numFmtId="0" fontId="24" fillId="0" borderId="0"/>
    <xf numFmtId="227" fontId="1" fillId="0" borderId="0"/>
    <xf numFmtId="239" fontId="24" fillId="0" borderId="0">
      <alignment horizontal="center"/>
    </xf>
    <xf numFmtId="0" fontId="61" fillId="0" borderId="0"/>
    <xf numFmtId="0" fontId="61" fillId="0" borderId="0"/>
    <xf numFmtId="0" fontId="61" fillId="0" borderId="0"/>
    <xf numFmtId="0" fontId="61" fillId="0" borderId="0"/>
    <xf numFmtId="0" fontId="61" fillId="0" borderId="0"/>
    <xf numFmtId="0" fontId="166" fillId="0" borderId="0"/>
    <xf numFmtId="201" fontId="27" fillId="0" borderId="0" applyFill="0" applyBorder="0" applyAlignment="0"/>
    <xf numFmtId="202" fontId="27" fillId="0" borderId="0" applyFill="0" applyBorder="0" applyAlignment="0"/>
    <xf numFmtId="0" fontId="159" fillId="0" borderId="0" applyNumberFormat="0" applyFill="0" applyBorder="0" applyProtection="0">
      <alignment horizontal="left"/>
    </xf>
    <xf numFmtId="235" fontId="154" fillId="0" borderId="66">
      <protection locked="0"/>
    </xf>
    <xf numFmtId="0" fontId="27" fillId="0" borderId="0" applyFont="0" applyFill="0" applyBorder="0" applyAlignment="0" applyProtection="0"/>
    <xf numFmtId="233" fontId="27" fillId="0" borderId="0" applyFont="0" applyFill="0" applyBorder="0" applyAlignment="0" applyProtection="0"/>
    <xf numFmtId="0" fontId="1" fillId="0" borderId="0"/>
    <xf numFmtId="0" fontId="167" fillId="0" borderId="0" applyNumberFormat="0" applyFill="0" applyBorder="0" applyAlignment="0" applyProtection="0"/>
    <xf numFmtId="0" fontId="42" fillId="0" borderId="0">
      <alignment horizontal="left"/>
    </xf>
    <xf numFmtId="0" fontId="27" fillId="13" borderId="9" applyNumberFormat="0" applyFont="0" applyBorder="0" applyAlignment="0">
      <protection locked="0"/>
    </xf>
  </cellStyleXfs>
  <cellXfs count="344">
    <xf numFmtId="0" fontId="0" fillId="0" borderId="0" xfId="0"/>
    <xf numFmtId="0" fontId="3" fillId="0" borderId="0" xfId="0" applyFont="1" applyAlignment="1">
      <alignment horizontal="center" vertical="center"/>
    </xf>
    <xf numFmtId="0" fontId="8" fillId="0" borderId="0" xfId="0" applyFont="1"/>
    <xf numFmtId="0" fontId="8" fillId="0" borderId="0" xfId="0" applyFont="1" applyFill="1"/>
    <xf numFmtId="0" fontId="9" fillId="0" borderId="0" xfId="0" applyFont="1"/>
    <xf numFmtId="0" fontId="10" fillId="0" borderId="0" xfId="0" applyFont="1"/>
    <xf numFmtId="0" fontId="8" fillId="0" borderId="0" xfId="0" applyFont="1" applyBorder="1"/>
    <xf numFmtId="0" fontId="10" fillId="0" borderId="0" xfId="0" applyFont="1" applyFill="1" applyBorder="1" applyAlignment="1">
      <alignment horizontal="center" vertical="center" wrapText="1"/>
    </xf>
    <xf numFmtId="0" fontId="11" fillId="0" borderId="0" xfId="0" applyFont="1" applyAlignment="1">
      <alignment horizontal="center"/>
    </xf>
    <xf numFmtId="49" fontId="11" fillId="0" borderId="0" xfId="0" applyNumberFormat="1" applyFont="1" applyAlignment="1">
      <alignment horizontal="center"/>
    </xf>
    <xf numFmtId="0" fontId="11" fillId="0" borderId="0" xfId="0" applyFont="1"/>
    <xf numFmtId="0" fontId="13" fillId="0" borderId="0" xfId="0" applyFont="1" applyAlignment="1">
      <alignment horizontal="center"/>
    </xf>
    <xf numFmtId="0" fontId="13" fillId="0" borderId="0" xfId="0" applyFont="1"/>
    <xf numFmtId="176" fontId="14" fillId="0" borderId="0" xfId="0" applyNumberFormat="1" applyFont="1" applyFill="1" applyBorder="1" applyAlignment="1">
      <alignment horizontal="center" vertical="center"/>
    </xf>
    <xf numFmtId="176" fontId="14" fillId="0" borderId="0" xfId="0" applyNumberFormat="1" applyFont="1" applyBorder="1" applyAlignment="1">
      <alignment horizontal="center" vertical="center"/>
    </xf>
    <xf numFmtId="0" fontId="16" fillId="0" borderId="0" xfId="0" applyFont="1" applyBorder="1" applyAlignment="1">
      <alignment horizontal="center" vertical="center"/>
    </xf>
    <xf numFmtId="3" fontId="16" fillId="0" borderId="0" xfId="0" applyNumberFormat="1" applyFont="1" applyBorder="1" applyAlignment="1">
      <alignment horizontal="center" vertical="center"/>
    </xf>
    <xf numFmtId="3" fontId="17" fillId="0" borderId="0" xfId="0" applyNumberFormat="1" applyFont="1" applyBorder="1" applyAlignment="1">
      <alignment horizontal="center" vertical="center"/>
    </xf>
    <xf numFmtId="177" fontId="17" fillId="0" borderId="0" xfId="0" applyNumberFormat="1" applyFont="1" applyBorder="1" applyAlignment="1">
      <alignment horizontal="center" vertical="center"/>
    </xf>
    <xf numFmtId="9" fontId="16" fillId="0" borderId="0" xfId="337" applyNumberFormat="1" applyFont="1" applyBorder="1" applyAlignment="1">
      <alignment horizontal="center" vertical="center"/>
    </xf>
    <xf numFmtId="0" fontId="3" fillId="0" borderId="2" xfId="0" applyFont="1" applyBorder="1" applyAlignment="1">
      <alignment horizontal="center" vertical="center"/>
    </xf>
    <xf numFmtId="0" fontId="11" fillId="0" borderId="18" xfId="0" applyFont="1" applyBorder="1" applyAlignment="1">
      <alignment horizontal="center"/>
    </xf>
    <xf numFmtId="0" fontId="11" fillId="0" borderId="0" xfId="0" applyFont="1" applyBorder="1" applyAlignment="1">
      <alignment horizontal="center"/>
    </xf>
    <xf numFmtId="0" fontId="92" fillId="0" borderId="0" xfId="0" applyFont="1" applyAlignment="1">
      <alignment horizontal="center" vertical="center"/>
    </xf>
    <xf numFmtId="0" fontId="3" fillId="0" borderId="0" xfId="0" applyFont="1" applyFill="1" applyAlignment="1">
      <alignment horizontal="center" vertical="center"/>
    </xf>
    <xf numFmtId="0" fontId="3" fillId="9" borderId="0" xfId="0" applyFont="1" applyFill="1" applyAlignment="1">
      <alignment horizontal="center" vertical="center"/>
    </xf>
    <xf numFmtId="3" fontId="3" fillId="0" borderId="0" xfId="0" applyNumberFormat="1" applyFont="1" applyAlignment="1">
      <alignment horizontal="center" vertical="center"/>
    </xf>
    <xf numFmtId="0" fontId="11" fillId="0" borderId="6" xfId="0" applyFont="1" applyBorder="1" applyAlignment="1">
      <alignment horizontal="center"/>
    </xf>
    <xf numFmtId="0" fontId="3" fillId="0" borderId="18" xfId="0" applyFont="1" applyBorder="1" applyAlignment="1">
      <alignment horizontal="center" vertical="center"/>
    </xf>
    <xf numFmtId="0" fontId="3" fillId="0" borderId="19" xfId="0" quotePrefix="1" applyFont="1" applyBorder="1" applyAlignment="1">
      <alignment vertical="center"/>
    </xf>
    <xf numFmtId="0" fontId="3" fillId="0" borderId="6" xfId="0" applyFont="1" applyBorder="1" applyAlignment="1">
      <alignment vertical="center"/>
    </xf>
    <xf numFmtId="3" fontId="3" fillId="0" borderId="6" xfId="0" applyNumberFormat="1" applyFont="1" applyBorder="1" applyAlignment="1">
      <alignment vertical="center"/>
    </xf>
    <xf numFmtId="0" fontId="3" fillId="0" borderId="20" xfId="0" applyFont="1" applyBorder="1" applyAlignment="1">
      <alignment vertical="center"/>
    </xf>
    <xf numFmtId="172" fontId="15" fillId="0" borderId="0" xfId="0" applyNumberFormat="1" applyFont="1" applyFill="1" applyAlignment="1">
      <alignment horizontal="left" vertical="center"/>
    </xf>
    <xf numFmtId="0" fontId="92" fillId="0" borderId="0" xfId="0" applyFont="1" applyFill="1" applyAlignment="1">
      <alignment horizontal="center" vertical="center"/>
    </xf>
    <xf numFmtId="0" fontId="3" fillId="9" borderId="2" xfId="0" applyFont="1" applyFill="1" applyBorder="1" applyAlignment="1">
      <alignment horizontal="center" vertical="center"/>
    </xf>
    <xf numFmtId="0" fontId="3" fillId="0" borderId="21" xfId="0" applyFont="1" applyBorder="1" applyAlignment="1">
      <alignment horizontal="center" vertical="center"/>
    </xf>
    <xf numFmtId="0" fontId="3" fillId="0" borderId="6" xfId="0" applyFont="1" applyBorder="1" applyAlignment="1">
      <alignment horizontal="center" vertical="center"/>
    </xf>
    <xf numFmtId="0" fontId="3" fillId="0" borderId="20" xfId="0" applyFont="1" applyBorder="1" applyAlignment="1">
      <alignment horizontal="center" vertical="center"/>
    </xf>
    <xf numFmtId="0" fontId="3" fillId="0" borderId="6"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2" xfId="0" quotePrefix="1" applyFont="1" applyBorder="1" applyAlignment="1">
      <alignment vertical="center"/>
    </xf>
    <xf numFmtId="0" fontId="3" fillId="0" borderId="18" xfId="0" applyFont="1" applyBorder="1" applyAlignment="1">
      <alignment vertical="center"/>
    </xf>
    <xf numFmtId="0" fontId="3" fillId="0" borderId="18" xfId="0" applyFont="1" applyFill="1" applyBorder="1" applyAlignment="1">
      <alignment horizontal="center" vertical="center"/>
    </xf>
    <xf numFmtId="0" fontId="3" fillId="0" borderId="21" xfId="0" applyFont="1" applyFill="1" applyBorder="1" applyAlignment="1">
      <alignment horizontal="center" vertical="center"/>
    </xf>
    <xf numFmtId="3" fontId="3" fillId="0" borderId="18" xfId="0" applyNumberFormat="1" applyFont="1" applyBorder="1" applyAlignment="1">
      <alignment vertical="center"/>
    </xf>
    <xf numFmtId="0" fontId="4" fillId="0" borderId="0" xfId="0" applyFont="1" applyAlignment="1">
      <alignment horizontal="center" vertical="center"/>
    </xf>
    <xf numFmtId="3" fontId="104" fillId="0" borderId="23" xfId="328" applyNumberFormat="1" applyFont="1" applyFill="1" applyBorder="1" applyAlignment="1" applyProtection="1">
      <alignment horizontal="center" vertical="center"/>
    </xf>
    <xf numFmtId="171" fontId="2" fillId="0" borderId="23" xfId="0" applyNumberFormat="1" applyFont="1" applyFill="1" applyBorder="1" applyAlignment="1" applyProtection="1">
      <alignment horizontal="center" vertical="center"/>
    </xf>
    <xf numFmtId="171" fontId="96" fillId="11" borderId="23" xfId="0" applyNumberFormat="1" applyFont="1" applyFill="1" applyBorder="1" applyAlignment="1" applyProtection="1">
      <alignment horizontal="center" vertical="center"/>
    </xf>
    <xf numFmtId="171" fontId="96" fillId="11" borderId="23" xfId="0" applyNumberFormat="1" applyFont="1" applyFill="1" applyBorder="1" applyAlignment="1" applyProtection="1">
      <alignment vertical="center"/>
    </xf>
    <xf numFmtId="0" fontId="101" fillId="11" borderId="23" xfId="328" applyNumberFormat="1" applyFont="1" applyFill="1" applyBorder="1" applyAlignment="1" applyProtection="1">
      <alignment horizontal="center" vertical="center"/>
    </xf>
    <xf numFmtId="4" fontId="100" fillId="0" borderId="23" xfId="0" applyNumberFormat="1" applyFont="1" applyFill="1" applyBorder="1" applyAlignment="1" applyProtection="1">
      <alignment horizontal="center" vertical="center"/>
    </xf>
    <xf numFmtId="3" fontId="101" fillId="11" borderId="23" xfId="0" applyNumberFormat="1" applyFont="1" applyFill="1" applyBorder="1" applyAlignment="1" applyProtection="1">
      <alignment horizontal="center" vertical="center"/>
    </xf>
    <xf numFmtId="171" fontId="101" fillId="11" borderId="23" xfId="0" quotePrefix="1" applyNumberFormat="1" applyFont="1" applyFill="1" applyBorder="1" applyAlignment="1" applyProtection="1">
      <alignment horizontal="center" vertical="center"/>
    </xf>
    <xf numFmtId="171" fontId="101" fillId="11" borderId="23" xfId="0" applyNumberFormat="1" applyFont="1" applyFill="1" applyBorder="1" applyAlignment="1" applyProtection="1">
      <alignment horizontal="center" vertical="center"/>
    </xf>
    <xf numFmtId="3" fontId="100" fillId="0" borderId="23" xfId="0" applyNumberFormat="1" applyFont="1" applyFill="1" applyBorder="1" applyAlignment="1" applyProtection="1">
      <alignment horizontal="center" vertical="center"/>
    </xf>
    <xf numFmtId="49" fontId="101" fillId="11" borderId="23" xfId="328" applyNumberFormat="1" applyFont="1" applyFill="1" applyBorder="1" applyAlignment="1" applyProtection="1">
      <alignment horizontal="center" vertical="center"/>
    </xf>
    <xf numFmtId="3" fontId="100" fillId="0" borderId="23" xfId="328" applyNumberFormat="1" applyFont="1" applyFill="1" applyBorder="1" applyAlignment="1" applyProtection="1">
      <alignment horizontal="center" vertical="center"/>
    </xf>
    <xf numFmtId="0" fontId="101" fillId="11" borderId="23" xfId="328" quotePrefix="1" applyNumberFormat="1" applyFont="1" applyFill="1" applyBorder="1" applyAlignment="1" applyProtection="1">
      <alignment horizontal="center" vertical="center"/>
    </xf>
    <xf numFmtId="171" fontId="95" fillId="11" borderId="25" xfId="0" applyNumberFormat="1" applyFont="1" applyFill="1" applyBorder="1" applyAlignment="1" applyProtection="1">
      <alignment horizontal="center" vertical="center" wrapText="1"/>
    </xf>
    <xf numFmtId="171" fontId="95" fillId="11" borderId="26" xfId="0" applyNumberFormat="1" applyFont="1" applyFill="1" applyBorder="1" applyAlignment="1" applyProtection="1">
      <alignment horizontal="center" vertical="center" wrapText="1"/>
    </xf>
    <xf numFmtId="171" fontId="101" fillId="11" borderId="23" xfId="0" applyNumberFormat="1" applyFont="1" applyFill="1" applyBorder="1" applyAlignment="1" applyProtection="1">
      <alignment horizontal="center" vertical="center" wrapText="1"/>
    </xf>
    <xf numFmtId="171" fontId="95" fillId="11" borderId="27" xfId="0" applyNumberFormat="1" applyFont="1" applyFill="1" applyBorder="1" applyAlignment="1" applyProtection="1">
      <alignment horizontal="center" vertical="center" wrapText="1"/>
    </xf>
    <xf numFmtId="171" fontId="96" fillId="11" borderId="28" xfId="0" applyNumberFormat="1" applyFont="1" applyFill="1" applyBorder="1" applyAlignment="1" applyProtection="1">
      <alignment horizontal="center" vertical="center"/>
    </xf>
    <xf numFmtId="171" fontId="96" fillId="11" borderId="29" xfId="0" applyNumberFormat="1" applyFont="1" applyFill="1" applyBorder="1" applyAlignment="1" applyProtection="1">
      <alignment horizontal="center" vertical="center"/>
    </xf>
    <xf numFmtId="171" fontId="102" fillId="0" borderId="28" xfId="326" applyNumberFormat="1" applyFont="1" applyFill="1" applyBorder="1" applyAlignment="1" applyProtection="1">
      <alignment horizontal="left" vertical="center"/>
    </xf>
    <xf numFmtId="0" fontId="105" fillId="0" borderId="29" xfId="0" applyFont="1" applyBorder="1" applyAlignment="1">
      <alignment horizontal="center" vertical="center"/>
    </xf>
    <xf numFmtId="171" fontId="102" fillId="0" borderId="28" xfId="0" applyNumberFormat="1" applyFont="1" applyFill="1" applyBorder="1" applyAlignment="1" applyProtection="1">
      <alignment vertical="center"/>
    </xf>
    <xf numFmtId="171" fontId="102" fillId="20" borderId="28" xfId="328" applyNumberFormat="1" applyFont="1" applyFill="1" applyBorder="1" applyAlignment="1" applyProtection="1">
      <alignment horizontal="left" vertical="center"/>
    </xf>
    <xf numFmtId="171" fontId="102" fillId="20" borderId="28" xfId="328" applyNumberFormat="1" applyFont="1" applyFill="1" applyBorder="1" applyAlignment="1" applyProtection="1">
      <alignment horizontal="left" vertical="center" wrapText="1"/>
    </xf>
    <xf numFmtId="171" fontId="103" fillId="0" borderId="28" xfId="328" applyNumberFormat="1" applyFont="1" applyBorder="1" applyAlignment="1" applyProtection="1">
      <alignment horizontal="left" vertical="center"/>
    </xf>
    <xf numFmtId="171" fontId="103" fillId="0" borderId="28" xfId="328" applyNumberFormat="1" applyFont="1" applyBorder="1" applyAlignment="1" applyProtection="1">
      <alignment horizontal="left" vertical="center" wrapText="1"/>
    </xf>
    <xf numFmtId="0" fontId="106" fillId="0" borderId="29" xfId="0" applyFont="1" applyBorder="1" applyAlignment="1">
      <alignment horizontal="center" vertical="center"/>
    </xf>
    <xf numFmtId="171" fontId="102" fillId="0" borderId="28" xfId="328" applyNumberFormat="1" applyFont="1" applyBorder="1" applyAlignment="1" applyProtection="1">
      <alignment horizontal="left" vertical="center"/>
    </xf>
    <xf numFmtId="0" fontId="106" fillId="0" borderId="29" xfId="0" applyFont="1" applyBorder="1" applyAlignment="1">
      <alignment horizontal="center" vertical="center" wrapText="1"/>
    </xf>
    <xf numFmtId="171" fontId="103" fillId="0" borderId="28" xfId="328" applyNumberFormat="1" applyFont="1" applyFill="1" applyBorder="1" applyAlignment="1" applyProtection="1">
      <alignment horizontal="left" vertical="center"/>
    </xf>
    <xf numFmtId="171" fontId="102" fillId="0" borderId="28" xfId="326" applyNumberFormat="1" applyFont="1" applyFill="1" applyBorder="1" applyAlignment="1" applyProtection="1">
      <alignment vertical="center" wrapText="1"/>
    </xf>
    <xf numFmtId="0" fontId="107" fillId="0" borderId="29" xfId="0" applyFont="1" applyBorder="1" applyAlignment="1">
      <alignment horizontal="center" vertical="center"/>
    </xf>
    <xf numFmtId="0" fontId="107" fillId="0" borderId="29" xfId="0" applyFont="1" applyBorder="1" applyAlignment="1">
      <alignment horizontal="center" vertical="center" wrapText="1"/>
    </xf>
    <xf numFmtId="0" fontId="100" fillId="0" borderId="29" xfId="0" applyFont="1" applyBorder="1" applyAlignment="1">
      <alignment horizontal="center" vertical="center" wrapText="1"/>
    </xf>
    <xf numFmtId="0" fontId="101" fillId="11" borderId="23" xfId="328" applyNumberFormat="1" applyFont="1" applyFill="1" applyBorder="1" applyAlignment="1" applyProtection="1">
      <alignment horizontal="center" vertical="center" wrapText="1"/>
    </xf>
    <xf numFmtId="171" fontId="102" fillId="0" borderId="28" xfId="326" applyNumberFormat="1" applyFont="1" applyFill="1" applyBorder="1" applyAlignment="1" applyProtection="1">
      <alignment horizontal="left" vertical="center" wrapText="1"/>
    </xf>
    <xf numFmtId="0" fontId="3" fillId="0" borderId="21" xfId="0" applyFont="1" applyBorder="1" applyAlignment="1">
      <alignment vertical="center"/>
    </xf>
    <xf numFmtId="0" fontId="107" fillId="0" borderId="30" xfId="0" applyFont="1" applyBorder="1" applyAlignment="1">
      <alignment horizontal="center" vertical="center"/>
    </xf>
    <xf numFmtId="0" fontId="109" fillId="0" borderId="0" xfId="327" applyFont="1" applyFill="1" applyBorder="1" applyAlignment="1">
      <alignment vertical="center"/>
    </xf>
    <xf numFmtId="0" fontId="109" fillId="0" borderId="0" xfId="327" applyFont="1" applyFill="1" applyBorder="1" applyAlignment="1">
      <alignment horizontal="center" vertical="center"/>
    </xf>
    <xf numFmtId="49" fontId="109" fillId="0" borderId="0" xfId="327" applyNumberFormat="1" applyFont="1" applyFill="1" applyBorder="1" applyAlignment="1">
      <alignment horizontal="center" vertical="center"/>
    </xf>
    <xf numFmtId="0" fontId="109" fillId="0" borderId="0" xfId="327" applyFont="1" applyBorder="1" applyAlignment="1">
      <alignment horizontal="center" vertical="center"/>
    </xf>
    <xf numFmtId="0" fontId="13" fillId="11" borderId="0" xfId="0" applyFont="1" applyFill="1" applyAlignment="1">
      <alignment horizontal="center"/>
    </xf>
    <xf numFmtId="0" fontId="11" fillId="11" borderId="0" xfId="0" applyFont="1" applyFill="1" applyAlignment="1">
      <alignment horizontal="center"/>
    </xf>
    <xf numFmtId="0" fontId="11" fillId="11" borderId="0" xfId="0" applyFont="1" applyFill="1" applyBorder="1" applyAlignment="1">
      <alignment horizontal="center"/>
    </xf>
    <xf numFmtId="49" fontId="11" fillId="11" borderId="0" xfId="0" applyNumberFormat="1" applyFont="1" applyFill="1" applyAlignment="1">
      <alignment horizontal="center"/>
    </xf>
    <xf numFmtId="0" fontId="11" fillId="11" borderId="0" xfId="0" applyFont="1" applyFill="1"/>
    <xf numFmtId="0" fontId="111" fillId="0" borderId="0" xfId="327" applyFont="1" applyFill="1" applyBorder="1" applyAlignment="1">
      <alignment horizontal="center" vertical="center"/>
    </xf>
    <xf numFmtId="0" fontId="112" fillId="0" borderId="0" xfId="327" applyFont="1" applyFill="1" applyBorder="1" applyAlignment="1">
      <alignment horizontal="center" vertical="center"/>
    </xf>
    <xf numFmtId="3" fontId="6" fillId="0" borderId="0" xfId="287" applyNumberFormat="1" applyFill="1" applyBorder="1" applyAlignment="1" applyProtection="1">
      <alignment horizontal="center" vertical="center"/>
    </xf>
    <xf numFmtId="176" fontId="14" fillId="11" borderId="0" xfId="0" applyNumberFormat="1" applyFont="1" applyFill="1" applyBorder="1" applyAlignment="1">
      <alignment horizontal="center" vertical="center"/>
    </xf>
    <xf numFmtId="176" fontId="20" fillId="11" borderId="0" xfId="0" applyNumberFormat="1" applyFont="1" applyFill="1" applyBorder="1" applyAlignment="1">
      <alignment horizontal="center" vertical="center"/>
    </xf>
    <xf numFmtId="3" fontId="17" fillId="11" borderId="0" xfId="0" applyNumberFormat="1" applyFont="1" applyFill="1" applyBorder="1" applyAlignment="1">
      <alignment horizontal="center" vertical="center"/>
    </xf>
    <xf numFmtId="177" fontId="17" fillId="11" borderId="0" xfId="0" applyNumberFormat="1" applyFont="1" applyFill="1" applyBorder="1" applyAlignment="1">
      <alignment horizontal="center" vertical="center"/>
    </xf>
    <xf numFmtId="0" fontId="18" fillId="11" borderId="0" xfId="0" applyFont="1" applyFill="1"/>
    <xf numFmtId="0" fontId="12" fillId="11" borderId="18" xfId="0" applyFont="1" applyFill="1" applyBorder="1" applyAlignment="1" applyProtection="1">
      <alignment horizontal="left" vertical="center"/>
      <protection locked="0"/>
    </xf>
    <xf numFmtId="0" fontId="12" fillId="11" borderId="18" xfId="0" applyFont="1" applyFill="1" applyBorder="1" applyAlignment="1" applyProtection="1">
      <alignment horizontal="center" vertical="center"/>
      <protection locked="0"/>
    </xf>
    <xf numFmtId="0" fontId="13" fillId="11" borderId="0" xfId="0" applyFont="1" applyFill="1" applyBorder="1" applyAlignment="1">
      <alignment horizontal="center"/>
    </xf>
    <xf numFmtId="174" fontId="117" fillId="0" borderId="0" xfId="327" applyNumberFormat="1" applyFont="1" applyFill="1" applyBorder="1" applyAlignment="1">
      <alignment horizontal="center" vertical="center" wrapText="1"/>
    </xf>
    <xf numFmtId="3" fontId="119" fillId="0" borderId="0" xfId="0" applyNumberFormat="1" applyFont="1" applyFill="1" applyBorder="1" applyAlignment="1">
      <alignment horizontal="center" vertical="center" wrapText="1"/>
    </xf>
    <xf numFmtId="173" fontId="112" fillId="0" borderId="0" xfId="327" applyNumberFormat="1" applyFont="1" applyFill="1" applyBorder="1" applyAlignment="1">
      <alignment horizontal="center" vertical="center"/>
    </xf>
    <xf numFmtId="174" fontId="111" fillId="0" borderId="0" xfId="327" applyNumberFormat="1" applyFont="1" applyFill="1" applyBorder="1" applyAlignment="1">
      <alignment horizontal="center" vertical="center"/>
    </xf>
    <xf numFmtId="173" fontId="116" fillId="0" borderId="0" xfId="327" applyNumberFormat="1" applyFont="1" applyFill="1" applyBorder="1" applyAlignment="1">
      <alignment horizontal="center" vertical="center"/>
    </xf>
    <xf numFmtId="0" fontId="116" fillId="0" borderId="0" xfId="327" applyNumberFormat="1" applyFont="1" applyFill="1" applyBorder="1" applyAlignment="1">
      <alignment horizontal="center" vertical="center"/>
    </xf>
    <xf numFmtId="0" fontId="120" fillId="0" borderId="0" xfId="0" applyFont="1" applyAlignment="1">
      <alignment horizontal="center"/>
    </xf>
    <xf numFmtId="49" fontId="120" fillId="0" borderId="0" xfId="0" applyNumberFormat="1" applyFont="1" applyAlignment="1">
      <alignment horizontal="center"/>
    </xf>
    <xf numFmtId="175" fontId="116" fillId="0" borderId="0" xfId="327" applyNumberFormat="1" applyFont="1" applyFill="1" applyBorder="1" applyAlignment="1">
      <alignment horizontal="center" vertical="center"/>
    </xf>
    <xf numFmtId="0" fontId="3" fillId="0" borderId="0" xfId="0" applyFont="1" applyBorder="1" applyAlignment="1">
      <alignment horizontal="center" vertical="center"/>
    </xf>
    <xf numFmtId="0" fontId="3" fillId="9" borderId="0" xfId="0" applyFont="1" applyFill="1" applyBorder="1" applyAlignment="1">
      <alignment horizontal="center" vertical="center"/>
    </xf>
    <xf numFmtId="3" fontId="116" fillId="0" borderId="0" xfId="327" applyNumberFormat="1" applyFont="1" applyFill="1" applyBorder="1" applyAlignment="1">
      <alignment horizontal="center" vertical="center"/>
    </xf>
    <xf numFmtId="0" fontId="122" fillId="0" borderId="0" xfId="327" applyFont="1" applyAlignment="1">
      <alignment vertical="center"/>
    </xf>
    <xf numFmtId="0" fontId="126" fillId="0" borderId="0" xfId="327" applyFont="1" applyAlignment="1">
      <alignment vertical="center"/>
    </xf>
    <xf numFmtId="0" fontId="126" fillId="0" borderId="0" xfId="327" applyFont="1" applyBorder="1" applyAlignment="1">
      <alignment horizontal="left" vertical="center"/>
    </xf>
    <xf numFmtId="0" fontId="126" fillId="0" borderId="0" xfId="327" applyFont="1" applyBorder="1" applyAlignment="1">
      <alignment horizontal="center" vertical="center"/>
    </xf>
    <xf numFmtId="0" fontId="122" fillId="0" borderId="0" xfId="327" applyFont="1" applyBorder="1" applyAlignment="1">
      <alignment horizontal="center" vertical="center"/>
    </xf>
    <xf numFmtId="0" fontId="135" fillId="0" borderId="0" xfId="327" applyFont="1" applyBorder="1" applyAlignment="1">
      <alignment horizontal="center" vertical="center"/>
    </xf>
    <xf numFmtId="0" fontId="126" fillId="0" borderId="0" xfId="327" applyFont="1" applyFill="1" applyAlignment="1">
      <alignment horizontal="left" vertical="center"/>
    </xf>
    <xf numFmtId="0" fontId="126" fillId="0" borderId="0" xfId="327" applyFont="1" applyFill="1" applyAlignment="1" applyProtection="1">
      <alignment horizontal="center" vertical="center"/>
      <protection locked="0"/>
    </xf>
    <xf numFmtId="0" fontId="126" fillId="0" borderId="0" xfId="327" applyFont="1" applyFill="1" applyAlignment="1">
      <alignment vertical="center"/>
    </xf>
    <xf numFmtId="0" fontId="9" fillId="0" borderId="0" xfId="0" applyFont="1" applyFill="1"/>
    <xf numFmtId="49" fontId="126" fillId="0" borderId="0" xfId="327" applyNumberFormat="1" applyFont="1" applyFill="1" applyAlignment="1" applyProtection="1">
      <alignment horizontal="center" vertical="center"/>
      <protection locked="0"/>
    </xf>
    <xf numFmtId="0" fontId="108" fillId="0" borderId="29" xfId="0" applyFont="1" applyBorder="1" applyAlignment="1">
      <alignment horizontal="center" vertical="center"/>
    </xf>
    <xf numFmtId="171" fontId="139" fillId="0" borderId="28" xfId="328" applyNumberFormat="1" applyFont="1" applyBorder="1" applyAlignment="1" applyProtection="1">
      <alignment horizontal="left" vertical="center" wrapText="1"/>
    </xf>
    <xf numFmtId="171" fontId="140" fillId="0" borderId="28" xfId="326" applyNumberFormat="1" applyFont="1" applyFill="1" applyBorder="1" applyAlignment="1" applyProtection="1">
      <alignment horizontal="left" vertical="center" wrapText="1"/>
    </xf>
    <xf numFmtId="0" fontId="107" fillId="0" borderId="29" xfId="0" applyFont="1" applyBorder="1" applyAlignment="1">
      <alignment horizontal="left" vertical="center" wrapText="1"/>
    </xf>
    <xf numFmtId="0" fontId="11" fillId="0" borderId="0" xfId="0" applyFont="1" applyAlignment="1">
      <alignment vertical="center"/>
    </xf>
    <xf numFmtId="171" fontId="102" fillId="0" borderId="31" xfId="326" applyNumberFormat="1" applyFont="1" applyFill="1" applyBorder="1" applyAlignment="1" applyProtection="1">
      <alignment horizontal="left" vertical="center"/>
    </xf>
    <xf numFmtId="0" fontId="101" fillId="11" borderId="24" xfId="328" applyNumberFormat="1" applyFont="1" applyFill="1" applyBorder="1" applyAlignment="1" applyProtection="1">
      <alignment horizontal="center" vertical="center"/>
    </xf>
    <xf numFmtId="3" fontId="101" fillId="11" borderId="24" xfId="0" applyNumberFormat="1" applyFont="1" applyFill="1" applyBorder="1" applyAlignment="1" applyProtection="1">
      <alignment horizontal="center" vertical="center"/>
    </xf>
    <xf numFmtId="171" fontId="101" fillId="11" borderId="24" xfId="0" quotePrefix="1" applyNumberFormat="1" applyFont="1" applyFill="1" applyBorder="1" applyAlignment="1" applyProtection="1">
      <alignment horizontal="center" vertical="center"/>
    </xf>
    <xf numFmtId="0" fontId="107" fillId="0" borderId="32" xfId="0" applyFont="1" applyBorder="1" applyAlignment="1">
      <alignment horizontal="center" vertical="center"/>
    </xf>
    <xf numFmtId="171" fontId="102" fillId="0" borderId="33" xfId="326" applyNumberFormat="1" applyFont="1" applyFill="1" applyBorder="1" applyAlignment="1" applyProtection="1">
      <alignment horizontal="left" vertical="center"/>
    </xf>
    <xf numFmtId="0" fontId="101" fillId="11" borderId="26" xfId="328" applyNumberFormat="1" applyFont="1" applyFill="1" applyBorder="1" applyAlignment="1" applyProtection="1">
      <alignment horizontal="center" vertical="center"/>
    </xf>
    <xf numFmtId="3" fontId="100" fillId="0" borderId="26" xfId="0" applyNumberFormat="1" applyFont="1" applyFill="1" applyBorder="1" applyAlignment="1" applyProtection="1">
      <alignment horizontal="center" vertical="center"/>
    </xf>
    <xf numFmtId="171" fontId="101" fillId="11" borderId="26" xfId="0" quotePrefix="1" applyNumberFormat="1" applyFont="1" applyFill="1" applyBorder="1" applyAlignment="1" applyProtection="1">
      <alignment horizontal="center" vertical="center"/>
    </xf>
    <xf numFmtId="0" fontId="107" fillId="0" borderId="34" xfId="0" applyFont="1" applyBorder="1" applyAlignment="1">
      <alignment horizontal="center" vertical="center"/>
    </xf>
    <xf numFmtId="0" fontId="107" fillId="0" borderId="29" xfId="0" applyFont="1" applyFill="1" applyBorder="1" applyAlignment="1">
      <alignment horizontal="center" vertical="center"/>
    </xf>
    <xf numFmtId="0" fontId="13" fillId="0" borderId="18" xfId="0" applyFont="1" applyBorder="1" applyAlignment="1"/>
    <xf numFmtId="0" fontId="13" fillId="0" borderId="0" xfId="0" applyFont="1" applyAlignment="1"/>
    <xf numFmtId="0" fontId="107" fillId="0" borderId="29" xfId="0" applyFont="1" applyFill="1" applyBorder="1" applyAlignment="1">
      <alignment horizontal="center" vertical="center" wrapText="1"/>
    </xf>
    <xf numFmtId="0" fontId="101" fillId="11" borderId="0" xfId="328" applyNumberFormat="1" applyFont="1" applyFill="1" applyBorder="1" applyAlignment="1" applyProtection="1">
      <alignment horizontal="center" vertical="center" wrapText="1"/>
    </xf>
    <xf numFmtId="0" fontId="107" fillId="0" borderId="35" xfId="0" applyFont="1" applyBorder="1" applyAlignment="1">
      <alignment horizontal="center" vertical="center" wrapText="1"/>
    </xf>
    <xf numFmtId="171" fontId="101" fillId="11" borderId="23" xfId="0" quotePrefix="1" applyNumberFormat="1" applyFont="1" applyFill="1" applyBorder="1" applyAlignment="1" applyProtection="1">
      <alignment horizontal="right" vertical="center"/>
    </xf>
    <xf numFmtId="171" fontId="103" fillId="0" borderId="31" xfId="328" applyNumberFormat="1" applyFont="1" applyBorder="1" applyAlignment="1" applyProtection="1">
      <alignment horizontal="left" vertical="center"/>
    </xf>
    <xf numFmtId="171" fontId="101" fillId="11" borderId="24" xfId="0" applyNumberFormat="1" applyFont="1" applyFill="1" applyBorder="1" applyAlignment="1" applyProtection="1">
      <alignment horizontal="center" vertical="center"/>
    </xf>
    <xf numFmtId="0" fontId="106" fillId="0" borderId="32" xfId="0" applyFont="1" applyBorder="1" applyAlignment="1">
      <alignment horizontal="center" vertical="center"/>
    </xf>
    <xf numFmtId="3" fontId="100" fillId="0" borderId="23" xfId="0" quotePrefix="1" applyNumberFormat="1" applyFont="1" applyFill="1" applyBorder="1" applyAlignment="1" applyProtection="1">
      <alignment horizontal="center" vertical="center"/>
    </xf>
    <xf numFmtId="0" fontId="109" fillId="23" borderId="0" xfId="327" applyFont="1" applyFill="1" applyBorder="1" applyAlignment="1">
      <alignment vertical="center"/>
    </xf>
    <xf numFmtId="0" fontId="109" fillId="23" borderId="0" xfId="327" applyFont="1" applyFill="1" applyBorder="1" applyAlignment="1">
      <alignment horizontal="center" vertical="center"/>
    </xf>
    <xf numFmtId="49" fontId="109" fillId="23" borderId="0" xfId="327" applyNumberFormat="1" applyFont="1" applyFill="1" applyBorder="1" applyAlignment="1">
      <alignment horizontal="center" vertical="center"/>
    </xf>
    <xf numFmtId="3" fontId="6" fillId="23" borderId="0" xfId="287" applyNumberFormat="1" applyFill="1" applyBorder="1" applyAlignment="1" applyProtection="1">
      <alignment horizontal="center" vertical="center"/>
    </xf>
    <xf numFmtId="0" fontId="111" fillId="23" borderId="0" xfId="327" applyFont="1" applyFill="1" applyBorder="1" applyAlignment="1">
      <alignment horizontal="center" vertical="center"/>
    </xf>
    <xf numFmtId="0" fontId="112" fillId="23" borderId="0" xfId="327" applyFont="1" applyFill="1" applyBorder="1" applyAlignment="1">
      <alignment horizontal="center" vertical="center"/>
    </xf>
    <xf numFmtId="174" fontId="111" fillId="23" borderId="0" xfId="327" applyNumberFormat="1" applyFont="1" applyFill="1" applyBorder="1" applyAlignment="1">
      <alignment horizontal="center" vertical="center"/>
    </xf>
    <xf numFmtId="173" fontId="112" fillId="23" borderId="0" xfId="327" applyNumberFormat="1" applyFont="1" applyFill="1" applyBorder="1" applyAlignment="1">
      <alignment horizontal="center" vertical="center"/>
    </xf>
    <xf numFmtId="3" fontId="116" fillId="23" borderId="0" xfId="327" applyNumberFormat="1" applyFont="1" applyFill="1" applyBorder="1" applyAlignment="1">
      <alignment horizontal="center" vertical="center"/>
    </xf>
    <xf numFmtId="173" fontId="116" fillId="23" borderId="0" xfId="327" applyNumberFormat="1" applyFont="1" applyFill="1" applyBorder="1" applyAlignment="1">
      <alignment horizontal="center" vertical="center"/>
    </xf>
    <xf numFmtId="0" fontId="116" fillId="23" borderId="0" xfId="327" applyNumberFormat="1" applyFont="1" applyFill="1" applyBorder="1" applyAlignment="1">
      <alignment horizontal="center" vertical="center"/>
    </xf>
    <xf numFmtId="175" fontId="116" fillId="23" borderId="0" xfId="327" applyNumberFormat="1" applyFont="1" applyFill="1" applyBorder="1" applyAlignment="1">
      <alignment horizontal="center" vertical="center"/>
    </xf>
    <xf numFmtId="172" fontId="127" fillId="0" borderId="0" xfId="327" applyNumberFormat="1" applyFont="1" applyFill="1" applyBorder="1" applyAlignment="1">
      <alignment horizontal="left" vertical="center" wrapText="1"/>
    </xf>
    <xf numFmtId="174" fontId="127" fillId="0" borderId="0" xfId="327" applyNumberFormat="1" applyFont="1" applyBorder="1" applyAlignment="1">
      <alignment horizontal="left" vertical="center"/>
    </xf>
    <xf numFmtId="0" fontId="126" fillId="0" borderId="0" xfId="327" applyFont="1" applyBorder="1" applyAlignment="1">
      <alignment vertical="center"/>
    </xf>
    <xf numFmtId="0" fontId="141" fillId="0" borderId="48" xfId="327" applyFont="1" applyBorder="1" applyAlignment="1">
      <alignment horizontal="center" vertical="center"/>
    </xf>
    <xf numFmtId="175" fontId="141" fillId="0" borderId="48" xfId="327" applyNumberFormat="1" applyFont="1" applyBorder="1" applyAlignment="1">
      <alignment horizontal="center" vertical="center"/>
    </xf>
    <xf numFmtId="1" fontId="141" fillId="0" borderId="48" xfId="327" applyNumberFormat="1" applyFont="1" applyBorder="1" applyAlignment="1">
      <alignment horizontal="center" vertical="center"/>
    </xf>
    <xf numFmtId="0" fontId="135" fillId="0" borderId="0" xfId="327" applyFont="1" applyBorder="1" applyAlignment="1">
      <alignment horizontal="center" vertical="center" wrapText="1"/>
    </xf>
    <xf numFmtId="1" fontId="141" fillId="0" borderId="0" xfId="327" applyNumberFormat="1" applyFont="1" applyBorder="1" applyAlignment="1">
      <alignment horizontal="center" vertical="center"/>
    </xf>
    <xf numFmtId="0" fontId="135" fillId="0" borderId="0" xfId="327" applyFont="1" applyBorder="1" applyAlignment="1">
      <alignment horizontal="left" vertical="center"/>
    </xf>
    <xf numFmtId="0" fontId="135" fillId="0" borderId="0" xfId="327" applyFont="1" applyBorder="1" applyAlignment="1">
      <alignment vertical="center"/>
    </xf>
    <xf numFmtId="172" fontId="127" fillId="0" borderId="14" xfId="327" applyNumberFormat="1" applyFont="1" applyFill="1" applyBorder="1" applyAlignment="1">
      <alignment vertical="center" wrapText="1"/>
    </xf>
    <xf numFmtId="174" fontId="127" fillId="0" borderId="14" xfId="327" applyNumberFormat="1" applyFont="1" applyBorder="1" applyAlignment="1">
      <alignment horizontal="left" vertical="center"/>
    </xf>
    <xf numFmtId="172" fontId="127" fillId="0" borderId="0" xfId="327" applyNumberFormat="1" applyFont="1" applyFill="1" applyBorder="1" applyAlignment="1">
      <alignment vertical="center" wrapText="1"/>
    </xf>
    <xf numFmtId="0" fontId="126" fillId="0" borderId="55" xfId="327" applyFont="1" applyBorder="1" applyAlignment="1">
      <alignment vertical="center"/>
    </xf>
    <xf numFmtId="0" fontId="122" fillId="0" borderId="54" xfId="327" applyFont="1" applyBorder="1" applyAlignment="1">
      <alignment vertical="center"/>
    </xf>
    <xf numFmtId="0" fontId="122" fillId="0" borderId="0" xfId="327" applyFont="1" applyBorder="1" applyAlignment="1">
      <alignment vertical="center"/>
    </xf>
    <xf numFmtId="0" fontId="122" fillId="0" borderId="55" xfId="327" applyFont="1" applyBorder="1" applyAlignment="1">
      <alignment vertical="center"/>
    </xf>
    <xf numFmtId="175" fontId="136" fillId="0" borderId="0" xfId="327" applyNumberFormat="1" applyFont="1" applyBorder="1" applyAlignment="1">
      <alignment horizontal="center" vertical="center"/>
    </xf>
    <xf numFmtId="0" fontId="122" fillId="0" borderId="56" xfId="327" applyFont="1" applyBorder="1" applyAlignment="1">
      <alignment vertical="center"/>
    </xf>
    <xf numFmtId="0" fontId="122" fillId="0" borderId="57" xfId="327" applyFont="1" applyBorder="1" applyAlignment="1">
      <alignment vertical="center"/>
    </xf>
    <xf numFmtId="0" fontId="122" fillId="0" borderId="58" xfId="327" applyFont="1" applyBorder="1" applyAlignment="1">
      <alignment vertical="center"/>
    </xf>
    <xf numFmtId="0" fontId="122" fillId="0" borderId="52" xfId="327" applyFont="1" applyBorder="1" applyAlignment="1">
      <alignment vertical="center"/>
    </xf>
    <xf numFmtId="0" fontId="122" fillId="0" borderId="53" xfId="327" applyFont="1" applyBorder="1" applyAlignment="1">
      <alignment vertical="center"/>
    </xf>
    <xf numFmtId="0" fontId="126" fillId="0" borderId="54" xfId="327" applyFont="1" applyBorder="1" applyAlignment="1">
      <alignment vertical="center"/>
    </xf>
    <xf numFmtId="0" fontId="8" fillId="0" borderId="52" xfId="0" applyFont="1" applyBorder="1"/>
    <xf numFmtId="0" fontId="8" fillId="0" borderId="14" xfId="0" applyFont="1" applyBorder="1"/>
    <xf numFmtId="0" fontId="8" fillId="0" borderId="53" xfId="0" applyFont="1" applyBorder="1"/>
    <xf numFmtId="0" fontId="125" fillId="0" borderId="0" xfId="327" applyFont="1" applyFill="1" applyBorder="1" applyAlignment="1">
      <alignment horizontal="right" vertical="center"/>
    </xf>
    <xf numFmtId="0" fontId="136" fillId="0" borderId="0" xfId="327" applyFont="1" applyBorder="1" applyAlignment="1">
      <alignment vertical="center"/>
    </xf>
    <xf numFmtId="0" fontId="136" fillId="0" borderId="0" xfId="327" applyFont="1" applyBorder="1" applyAlignment="1">
      <alignment horizontal="left" vertical="center"/>
    </xf>
    <xf numFmtId="0" fontId="122" fillId="0" borderId="0" xfId="327" applyFont="1" applyBorder="1" applyAlignment="1">
      <alignment horizontal="right" vertical="center"/>
    </xf>
    <xf numFmtId="0" fontId="122" fillId="0" borderId="0" xfId="327" applyFont="1" applyBorder="1" applyAlignment="1">
      <alignment horizontal="left" vertical="center"/>
    </xf>
    <xf numFmtId="0" fontId="136" fillId="0" borderId="0" xfId="327" applyFont="1" applyBorder="1" applyAlignment="1">
      <alignment horizontal="right" vertical="center"/>
    </xf>
    <xf numFmtId="0" fontId="127" fillId="0" borderId="0" xfId="327" applyFont="1" applyBorder="1" applyAlignment="1">
      <alignment vertical="center"/>
    </xf>
    <xf numFmtId="0" fontId="129" fillId="0" borderId="0" xfId="327" applyFont="1" applyBorder="1" applyAlignment="1">
      <alignment vertical="center"/>
    </xf>
    <xf numFmtId="0" fontId="127" fillId="0" borderId="0" xfId="327" applyFont="1" applyBorder="1" applyAlignment="1">
      <alignment horizontal="left" vertical="center"/>
    </xf>
    <xf numFmtId="0" fontId="130" fillId="0" borderId="0" xfId="327" applyFont="1" applyBorder="1" applyAlignment="1">
      <alignment horizontal="left" vertical="center"/>
    </xf>
    <xf numFmtId="0" fontId="131" fillId="0" borderId="0" xfId="327" applyFont="1" applyBorder="1" applyAlignment="1">
      <alignment vertical="center"/>
    </xf>
    <xf numFmtId="172" fontId="127" fillId="0" borderId="0" xfId="327" applyNumberFormat="1" applyFont="1" applyFill="1" applyBorder="1" applyAlignment="1">
      <alignment horizontal="center" vertical="center" wrapText="1"/>
    </xf>
    <xf numFmtId="0" fontId="133" fillId="0" borderId="0" xfId="327" applyFont="1" applyBorder="1" applyAlignment="1">
      <alignment vertical="center"/>
    </xf>
    <xf numFmtId="0" fontId="134" fillId="0" borderId="0" xfId="327" applyFont="1" applyBorder="1" applyAlignment="1">
      <alignment horizontal="left" vertical="center" wrapText="1"/>
    </xf>
    <xf numFmtId="172" fontId="127" fillId="0" borderId="57" xfId="327" applyNumberFormat="1" applyFont="1" applyFill="1" applyBorder="1" applyAlignment="1">
      <alignment vertical="center" wrapText="1"/>
    </xf>
    <xf numFmtId="174" fontId="127" fillId="0" borderId="57" xfId="327" applyNumberFormat="1" applyFont="1" applyBorder="1" applyAlignment="1">
      <alignment horizontal="left" vertical="center"/>
    </xf>
    <xf numFmtId="0" fontId="125" fillId="11" borderId="50" xfId="327" applyFont="1" applyFill="1" applyBorder="1" applyAlignment="1">
      <alignment horizontal="right" vertical="center"/>
    </xf>
    <xf numFmtId="0" fontId="125" fillId="11" borderId="7" xfId="327" applyFont="1" applyFill="1" applyBorder="1" applyAlignment="1">
      <alignment horizontal="right" vertical="center"/>
    </xf>
    <xf numFmtId="0" fontId="128" fillId="11" borderId="21" xfId="327" applyFont="1" applyFill="1" applyBorder="1" applyAlignment="1">
      <alignment vertical="center"/>
    </xf>
    <xf numFmtId="0" fontId="128" fillId="11" borderId="59" xfId="327" applyFont="1" applyFill="1" applyBorder="1" applyAlignment="1">
      <alignment vertical="center"/>
    </xf>
    <xf numFmtId="0" fontId="129" fillId="11" borderId="59" xfId="327" applyFont="1" applyFill="1" applyBorder="1" applyAlignment="1">
      <alignment vertical="center"/>
    </xf>
    <xf numFmtId="0" fontId="129" fillId="11" borderId="20" xfId="327" applyFont="1" applyFill="1" applyBorder="1" applyAlignment="1">
      <alignment vertical="center"/>
    </xf>
    <xf numFmtId="0" fontId="127" fillId="11" borderId="50" xfId="327" applyFont="1" applyFill="1" applyBorder="1" applyAlignment="1">
      <alignment horizontal="left" vertical="center"/>
    </xf>
    <xf numFmtId="0" fontId="129" fillId="11" borderId="7" xfId="327" applyFont="1" applyFill="1" applyBorder="1" applyAlignment="1">
      <alignment vertical="center"/>
    </xf>
    <xf numFmtId="172" fontId="127" fillId="11" borderId="59" xfId="327" applyNumberFormat="1" applyFont="1" applyFill="1" applyBorder="1" applyAlignment="1">
      <alignment horizontal="center" vertical="center" wrapText="1"/>
    </xf>
    <xf numFmtId="0" fontId="141" fillId="0" borderId="48" xfId="327" applyFont="1" applyBorder="1" applyAlignment="1">
      <alignment horizontal="left" vertical="center"/>
    </xf>
    <xf numFmtId="0" fontId="141" fillId="0" borderId="8" xfId="327" applyFont="1" applyBorder="1" applyAlignment="1">
      <alignment horizontal="left" vertical="center"/>
    </xf>
    <xf numFmtId="0" fontId="135" fillId="0" borderId="8" xfId="327" applyFont="1" applyBorder="1" applyAlignment="1">
      <alignment vertical="center"/>
    </xf>
    <xf numFmtId="0" fontId="133" fillId="0" borderId="8" xfId="327" applyFont="1" applyBorder="1" applyAlignment="1">
      <alignment vertical="center"/>
    </xf>
    <xf numFmtId="0" fontId="141" fillId="0" borderId="49" xfId="327" applyFont="1" applyBorder="1" applyAlignment="1">
      <alignment vertical="center"/>
    </xf>
    <xf numFmtId="0" fontId="141" fillId="0" borderId="0" xfId="327" applyFont="1" applyBorder="1" applyAlignment="1">
      <alignment horizontal="left" vertical="center"/>
    </xf>
    <xf numFmtId="0" fontId="3"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xf>
    <xf numFmtId="3" fontId="116" fillId="0" borderId="0" xfId="327" quotePrefix="1" applyNumberFormat="1" applyFont="1" applyFill="1" applyBorder="1" applyAlignment="1">
      <alignment horizontal="center" vertical="center"/>
    </xf>
    <xf numFmtId="0" fontId="3" fillId="0" borderId="0" xfId="0" applyFont="1" applyAlignment="1">
      <alignment horizontal="center" vertical="center"/>
    </xf>
    <xf numFmtId="171" fontId="139" fillId="24" borderId="28" xfId="328" applyNumberFormat="1" applyFont="1" applyFill="1" applyBorder="1" applyAlignment="1" applyProtection="1">
      <alignment horizontal="left" vertical="center" wrapText="1"/>
    </xf>
    <xf numFmtId="3" fontId="100" fillId="24" borderId="23" xfId="0" applyNumberFormat="1" applyFont="1" applyFill="1" applyBorder="1" applyAlignment="1" applyProtection="1">
      <alignment horizontal="center" vertical="center"/>
    </xf>
    <xf numFmtId="0" fontId="107" fillId="24" borderId="29" xfId="0" applyFont="1" applyFill="1" applyBorder="1" applyAlignment="1">
      <alignment horizontal="center" vertical="center" wrapText="1"/>
    </xf>
    <xf numFmtId="171" fontId="140" fillId="24" borderId="28" xfId="326" applyNumberFormat="1" applyFont="1" applyFill="1" applyBorder="1" applyAlignment="1" applyProtection="1">
      <alignment horizontal="left" vertical="center" wrapText="1"/>
    </xf>
    <xf numFmtId="0" fontId="3" fillId="0" borderId="0" xfId="0" applyFont="1" applyAlignment="1">
      <alignment horizontal="center" vertical="center"/>
    </xf>
    <xf numFmtId="0" fontId="101" fillId="11" borderId="0" xfId="328" applyNumberFormat="1" applyFont="1" applyFill="1" applyBorder="1" applyAlignment="1" applyProtection="1">
      <alignment horizontal="center" vertical="center"/>
    </xf>
    <xf numFmtId="171" fontId="101" fillId="11" borderId="0" xfId="0" quotePrefix="1" applyNumberFormat="1" applyFont="1" applyFill="1" applyBorder="1" applyAlignment="1" applyProtection="1">
      <alignment horizontal="center" vertical="center"/>
    </xf>
    <xf numFmtId="0" fontId="3" fillId="0" borderId="0" xfId="0" applyFont="1" applyAlignment="1">
      <alignment horizontal="center" vertical="center"/>
    </xf>
    <xf numFmtId="171" fontId="102" fillId="0" borderId="28" xfId="328" applyNumberFormat="1" applyFont="1" applyFill="1" applyBorder="1" applyAlignment="1" applyProtection="1">
      <alignment horizontal="left" vertical="center"/>
    </xf>
    <xf numFmtId="0" fontId="106" fillId="0" borderId="29" xfId="0" applyFont="1" applyFill="1" applyBorder="1" applyAlignment="1">
      <alignment horizontal="center" vertical="center"/>
    </xf>
    <xf numFmtId="171" fontId="103" fillId="0" borderId="28" xfId="328" applyNumberFormat="1" applyFont="1" applyFill="1" applyBorder="1" applyAlignment="1" applyProtection="1">
      <alignment horizontal="left" vertical="center" wrapText="1"/>
    </xf>
    <xf numFmtId="0" fontId="106" fillId="0" borderId="29" xfId="0" applyFont="1" applyFill="1" applyBorder="1" applyAlignment="1">
      <alignment horizontal="center" vertical="center" wrapText="1"/>
    </xf>
    <xf numFmtId="171" fontId="139" fillId="0" borderId="28" xfId="328" applyNumberFormat="1" applyFont="1" applyFill="1" applyBorder="1" applyAlignment="1" applyProtection="1">
      <alignment horizontal="left" vertical="center" wrapText="1"/>
    </xf>
    <xf numFmtId="0" fontId="107" fillId="0" borderId="32" xfId="0" applyFont="1" applyFill="1" applyBorder="1" applyAlignment="1">
      <alignment horizontal="center" vertical="center" wrapText="1"/>
    </xf>
    <xf numFmtId="171" fontId="102" fillId="0" borderId="0" xfId="326" applyNumberFormat="1" applyFont="1" applyFill="1" applyBorder="1" applyAlignment="1" applyProtection="1">
      <alignment horizontal="left" vertical="center"/>
    </xf>
    <xf numFmtId="0" fontId="107" fillId="0" borderId="0" xfId="0" applyFont="1" applyFill="1" applyBorder="1" applyAlignment="1">
      <alignment horizontal="center" vertical="center"/>
    </xf>
    <xf numFmtId="0" fontId="3" fillId="0" borderId="0" xfId="0" applyFont="1" applyAlignment="1">
      <alignment horizontal="center" vertical="center"/>
    </xf>
    <xf numFmtId="0" fontId="107" fillId="0" borderId="0" xfId="0" applyFont="1" applyBorder="1" applyAlignment="1">
      <alignment horizontal="center" vertical="center"/>
    </xf>
    <xf numFmtId="0" fontId="101" fillId="11" borderId="24" xfId="328" applyNumberFormat="1" applyFont="1" applyFill="1" applyBorder="1" applyAlignment="1" applyProtection="1">
      <alignment horizontal="center" vertical="center" wrapText="1"/>
    </xf>
    <xf numFmtId="171" fontId="101" fillId="11" borderId="24" xfId="0" quotePrefix="1" applyNumberFormat="1" applyFont="1" applyFill="1" applyBorder="1" applyAlignment="1" applyProtection="1">
      <alignment horizontal="center" vertical="center" wrapText="1"/>
    </xf>
    <xf numFmtId="0" fontId="107" fillId="0" borderId="32" xfId="0" applyFont="1" applyBorder="1" applyAlignment="1">
      <alignment horizontal="center" vertical="center" wrapText="1"/>
    </xf>
    <xf numFmtId="0" fontId="107" fillId="0" borderId="32" xfId="0" applyFont="1" applyFill="1" applyBorder="1" applyAlignment="1">
      <alignment horizontal="center" vertical="center" wrapText="1"/>
    </xf>
    <xf numFmtId="171" fontId="102" fillId="0" borderId="31" xfId="326" applyNumberFormat="1" applyFont="1" applyFill="1" applyBorder="1" applyAlignment="1" applyProtection="1">
      <alignment vertical="center" wrapText="1"/>
    </xf>
    <xf numFmtId="171" fontId="101" fillId="11" borderId="23" xfId="0" quotePrefix="1" applyNumberFormat="1" applyFont="1" applyFill="1" applyBorder="1" applyAlignment="1" applyProtection="1">
      <alignment vertical="center"/>
    </xf>
    <xf numFmtId="0" fontId="0" fillId="0" borderId="34" xfId="0" applyBorder="1" applyAlignment="1">
      <alignment vertical="center" wrapText="1"/>
    </xf>
    <xf numFmtId="0" fontId="3"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xf>
    <xf numFmtId="0" fontId="168" fillId="0" borderId="0" xfId="0" applyFont="1"/>
    <xf numFmtId="171" fontId="101" fillId="11" borderId="0" xfId="0" applyNumberFormat="1" applyFont="1" applyFill="1" applyBorder="1" applyAlignment="1" applyProtection="1">
      <alignment horizontal="center" vertical="center" wrapText="1"/>
    </xf>
    <xf numFmtId="0" fontId="3" fillId="0" borderId="0" xfId="0" applyFont="1" applyAlignment="1">
      <alignment horizontal="center" vertical="center"/>
    </xf>
    <xf numFmtId="0" fontId="3" fillId="48" borderId="0" xfId="0" applyFont="1" applyFill="1" applyAlignment="1">
      <alignment horizontal="center" vertical="center"/>
    </xf>
    <xf numFmtId="0" fontId="99" fillId="22" borderId="8" xfId="0" applyFont="1" applyFill="1" applyBorder="1" applyAlignment="1">
      <alignment vertical="center"/>
    </xf>
    <xf numFmtId="0" fontId="99" fillId="22" borderId="48" xfId="0" applyFont="1" applyFill="1" applyBorder="1" applyAlignment="1">
      <alignment vertical="center"/>
    </xf>
    <xf numFmtId="0" fontId="99" fillId="48" borderId="48" xfId="0" applyFont="1" applyFill="1" applyBorder="1" applyAlignment="1">
      <alignment vertical="center"/>
    </xf>
    <xf numFmtId="0" fontId="99" fillId="48" borderId="8" xfId="0" applyFont="1" applyFill="1" applyBorder="1" applyAlignment="1">
      <alignment vertical="center"/>
    </xf>
    <xf numFmtId="0" fontId="123" fillId="11" borderId="22" xfId="327" applyFont="1" applyFill="1" applyBorder="1" applyAlignment="1">
      <alignment horizontal="center" vertical="center" wrapText="1"/>
    </xf>
    <xf numFmtId="0" fontId="123" fillId="11" borderId="18" xfId="327" applyFont="1" applyFill="1" applyBorder="1" applyAlignment="1">
      <alignment horizontal="center" vertical="center" wrapText="1"/>
    </xf>
    <xf numFmtId="0" fontId="123" fillId="11" borderId="21" xfId="327" applyFont="1" applyFill="1" applyBorder="1" applyAlignment="1">
      <alignment horizontal="center" vertical="center" wrapText="1"/>
    </xf>
    <xf numFmtId="0" fontId="123" fillId="11" borderId="19" xfId="327" applyFont="1" applyFill="1" applyBorder="1" applyAlignment="1">
      <alignment horizontal="center" vertical="center" wrapText="1"/>
    </xf>
    <xf numFmtId="0" fontId="123" fillId="11" borderId="6" xfId="327" applyFont="1" applyFill="1" applyBorder="1" applyAlignment="1">
      <alignment horizontal="center" vertical="center" wrapText="1"/>
    </xf>
    <xf numFmtId="0" fontId="123" fillId="11" borderId="20" xfId="327" applyFont="1" applyFill="1" applyBorder="1" applyAlignment="1">
      <alignment horizontal="center" vertical="center" wrapText="1"/>
    </xf>
    <xf numFmtId="0" fontId="124" fillId="0" borderId="18" xfId="327" applyFont="1" applyFill="1" applyBorder="1" applyAlignment="1">
      <alignment horizontal="center" vertical="center"/>
    </xf>
    <xf numFmtId="0" fontId="137" fillId="0" borderId="0" xfId="327" applyFont="1" applyFill="1" applyBorder="1" applyAlignment="1">
      <alignment horizontal="center" vertical="center"/>
    </xf>
    <xf numFmtId="0" fontId="141" fillId="0" borderId="2" xfId="327" applyFont="1" applyBorder="1" applyAlignment="1">
      <alignment horizontal="left" vertical="center"/>
    </xf>
    <xf numFmtId="0" fontId="141" fillId="0" borderId="48" xfId="327" applyFont="1" applyBorder="1" applyAlignment="1">
      <alignment horizontal="left" vertical="center"/>
    </xf>
    <xf numFmtId="0" fontId="141" fillId="0" borderId="49" xfId="327" applyFont="1" applyBorder="1" applyAlignment="1">
      <alignment horizontal="left" vertical="center"/>
    </xf>
    <xf numFmtId="0" fontId="143" fillId="11" borderId="50" xfId="327" applyFont="1" applyFill="1" applyBorder="1" applyAlignment="1">
      <alignment horizontal="center" vertical="center" wrapText="1"/>
    </xf>
    <xf numFmtId="0" fontId="143" fillId="11" borderId="7" xfId="327" applyFont="1" applyFill="1" applyBorder="1" applyAlignment="1">
      <alignment horizontal="center" vertical="center" wrapText="1"/>
    </xf>
    <xf numFmtId="0" fontId="143" fillId="11" borderId="51" xfId="327" applyFont="1" applyFill="1" applyBorder="1" applyAlignment="1">
      <alignment horizontal="center" vertical="center" wrapText="1"/>
    </xf>
    <xf numFmtId="0" fontId="136" fillId="0" borderId="2" xfId="327" applyFont="1" applyBorder="1" applyAlignment="1">
      <alignment horizontal="center" vertical="center" wrapText="1"/>
    </xf>
    <xf numFmtId="0" fontId="136" fillId="0" borderId="48" xfId="327" applyFont="1" applyBorder="1" applyAlignment="1">
      <alignment horizontal="center" vertical="center" wrapText="1"/>
    </xf>
    <xf numFmtId="0" fontId="138" fillId="0" borderId="0" xfId="327" applyFont="1" applyBorder="1" applyAlignment="1">
      <alignment horizontal="center" vertical="center"/>
    </xf>
    <xf numFmtId="172" fontId="132" fillId="11" borderId="50" xfId="327" applyNumberFormat="1" applyFont="1" applyFill="1" applyBorder="1" applyAlignment="1">
      <alignment horizontal="center" vertical="center"/>
    </xf>
    <xf numFmtId="172" fontId="132" fillId="11" borderId="7" xfId="327" applyNumberFormat="1" applyFont="1" applyFill="1" applyBorder="1" applyAlignment="1">
      <alignment horizontal="center" vertical="center"/>
    </xf>
    <xf numFmtId="172" fontId="132" fillId="11" borderId="51" xfId="327" applyNumberFormat="1" applyFont="1" applyFill="1" applyBorder="1" applyAlignment="1">
      <alignment horizontal="center" vertical="center"/>
    </xf>
    <xf numFmtId="0" fontId="135" fillId="0" borderId="2" xfId="327" applyFont="1" applyBorder="1" applyAlignment="1">
      <alignment horizontal="left" vertical="center"/>
    </xf>
    <xf numFmtId="0" fontId="135" fillId="0" borderId="2" xfId="327" applyFont="1" applyBorder="1" applyAlignment="1">
      <alignment horizontal="left" vertical="center" wrapText="1"/>
    </xf>
    <xf numFmtId="0" fontId="135" fillId="0" borderId="48" xfId="327" applyFont="1" applyBorder="1" applyAlignment="1">
      <alignment horizontal="left" vertical="center"/>
    </xf>
    <xf numFmtId="0" fontId="135" fillId="0" borderId="8" xfId="327" applyFont="1" applyBorder="1" applyAlignment="1">
      <alignment horizontal="left" vertical="center"/>
    </xf>
    <xf numFmtId="0" fontId="135" fillId="0" borderId="49" xfId="327" applyFont="1" applyBorder="1" applyAlignment="1">
      <alignment horizontal="left" vertical="center"/>
    </xf>
    <xf numFmtId="173" fontId="135" fillId="0" borderId="2" xfId="327" applyNumberFormat="1" applyFont="1" applyFill="1" applyBorder="1" applyAlignment="1">
      <alignment horizontal="center" vertical="center"/>
    </xf>
    <xf numFmtId="0" fontId="145" fillId="11" borderId="7" xfId="327" applyFont="1" applyFill="1" applyBorder="1" applyAlignment="1">
      <alignment horizontal="center" vertical="center" wrapText="1"/>
    </xf>
    <xf numFmtId="0" fontId="145" fillId="11" borderId="51" xfId="327" applyFont="1" applyFill="1" applyBorder="1" applyAlignment="1">
      <alignment horizontal="center" vertical="center" wrapText="1"/>
    </xf>
    <xf numFmtId="0" fontId="141" fillId="0" borderId="2" xfId="327" applyFont="1" applyBorder="1" applyAlignment="1">
      <alignment horizontal="center" vertical="center"/>
    </xf>
    <xf numFmtId="0" fontId="141" fillId="0" borderId="48" xfId="327" applyFont="1" applyBorder="1" applyAlignment="1">
      <alignment horizontal="center" vertical="center"/>
    </xf>
    <xf numFmtId="0" fontId="141" fillId="0" borderId="8" xfId="327" applyFont="1" applyBorder="1" applyAlignment="1">
      <alignment horizontal="center" vertical="center"/>
    </xf>
    <xf numFmtId="0" fontId="141" fillId="0" borderId="49" xfId="327" applyFont="1" applyBorder="1" applyAlignment="1">
      <alignment horizontal="center" vertical="center"/>
    </xf>
    <xf numFmtId="0" fontId="141" fillId="0" borderId="48" xfId="327" applyFont="1" applyBorder="1" applyAlignment="1">
      <alignment horizontal="center" vertical="center" wrapText="1"/>
    </xf>
    <xf numFmtId="0" fontId="141" fillId="0" borderId="8" xfId="327" applyFont="1" applyBorder="1" applyAlignment="1">
      <alignment horizontal="center" vertical="center" wrapText="1"/>
    </xf>
    <xf numFmtId="0" fontId="141" fillId="0" borderId="49" xfId="327" applyFont="1" applyBorder="1" applyAlignment="1">
      <alignment horizontal="center" vertical="center" wrapText="1"/>
    </xf>
    <xf numFmtId="174" fontId="110" fillId="0" borderId="0" xfId="327" applyNumberFormat="1" applyFont="1" applyFill="1" applyBorder="1" applyAlignment="1">
      <alignment horizontal="center" vertical="center" wrapText="1"/>
    </xf>
    <xf numFmtId="0" fontId="110" fillId="0" borderId="0" xfId="327" applyFont="1" applyFill="1" applyBorder="1" applyAlignment="1">
      <alignment horizontal="center" vertical="center"/>
    </xf>
    <xf numFmtId="0" fontId="12" fillId="0" borderId="0" xfId="0" applyFont="1" applyFill="1" applyBorder="1" applyAlignment="1" applyProtection="1">
      <alignment horizontal="center" vertical="center"/>
      <protection locked="0"/>
    </xf>
    <xf numFmtId="174" fontId="117" fillId="0" borderId="0" xfId="327" applyNumberFormat="1" applyFont="1" applyFill="1" applyBorder="1" applyAlignment="1">
      <alignment horizontal="center" vertical="center" wrapText="1"/>
    </xf>
    <xf numFmtId="0" fontId="99" fillId="22" borderId="39" xfId="0" applyFont="1" applyFill="1" applyBorder="1" applyAlignment="1">
      <alignment horizontal="left" vertical="center"/>
    </xf>
    <xf numFmtId="0" fontId="99" fillId="22" borderId="8" xfId="0" applyFont="1" applyFill="1" applyBorder="1" applyAlignment="1">
      <alignment horizontal="left" vertical="center"/>
    </xf>
    <xf numFmtId="0" fontId="99" fillId="22" borderId="40" xfId="0" applyFont="1" applyFill="1" applyBorder="1" applyAlignment="1">
      <alignment horizontal="left" vertical="center"/>
    </xf>
    <xf numFmtId="15" fontId="5" fillId="0" borderId="37" xfId="287" quotePrefix="1" applyNumberFormat="1" applyFont="1" applyBorder="1" applyAlignment="1" applyProtection="1">
      <alignment horizontal="center" vertical="center"/>
    </xf>
    <xf numFmtId="15" fontId="5" fillId="0" borderId="38" xfId="287" quotePrefix="1" applyNumberFormat="1" applyFont="1" applyBorder="1" applyAlignment="1" applyProtection="1">
      <alignment horizontal="center" vertical="center"/>
    </xf>
    <xf numFmtId="171" fontId="121" fillId="0" borderId="41" xfId="287" applyNumberFormat="1" applyFont="1" applyBorder="1" applyAlignment="1" applyProtection="1">
      <alignment horizontal="left" vertical="center"/>
    </xf>
    <xf numFmtId="171" fontId="121" fillId="0" borderId="42" xfId="287" applyNumberFormat="1" applyFont="1" applyBorder="1" applyAlignment="1" applyProtection="1">
      <alignment horizontal="left" vertical="center"/>
    </xf>
    <xf numFmtId="0" fontId="99" fillId="22" borderId="48" xfId="0" applyFont="1" applyFill="1" applyBorder="1" applyAlignment="1">
      <alignment horizontal="left" vertical="center"/>
    </xf>
    <xf numFmtId="0" fontId="99" fillId="22" borderId="49" xfId="0" applyFont="1" applyFill="1" applyBorder="1" applyAlignment="1">
      <alignment horizontal="left" vertical="center"/>
    </xf>
    <xf numFmtId="14" fontId="98" fillId="11" borderId="43" xfId="0" applyNumberFormat="1" applyFont="1" applyFill="1" applyBorder="1" applyAlignment="1" applyProtection="1">
      <alignment horizontal="left" vertical="center"/>
    </xf>
    <xf numFmtId="14" fontId="98" fillId="11" borderId="44" xfId="0" applyNumberFormat="1" applyFont="1" applyFill="1" applyBorder="1" applyAlignment="1" applyProtection="1">
      <alignment horizontal="left" vertical="center"/>
    </xf>
    <xf numFmtId="14" fontId="98" fillId="11" borderId="28" xfId="0" applyNumberFormat="1" applyFont="1" applyFill="1" applyBorder="1" applyAlignment="1" applyProtection="1">
      <alignment horizontal="left" vertical="center"/>
    </xf>
    <xf numFmtId="14" fontId="98" fillId="11" borderId="36" xfId="0" applyNumberFormat="1" applyFont="1" applyFill="1" applyBorder="1" applyAlignment="1" applyProtection="1">
      <alignment horizontal="left" vertical="center"/>
    </xf>
    <xf numFmtId="14" fontId="97" fillId="11" borderId="45" xfId="0" applyNumberFormat="1" applyFont="1" applyFill="1" applyBorder="1" applyAlignment="1" applyProtection="1">
      <alignment horizontal="center" vertical="center"/>
    </xf>
    <xf numFmtId="14" fontId="97" fillId="11" borderId="46" xfId="0" applyNumberFormat="1" applyFont="1" applyFill="1" applyBorder="1" applyAlignment="1" applyProtection="1">
      <alignment horizontal="center" vertical="center"/>
    </xf>
    <xf numFmtId="14" fontId="97" fillId="11" borderId="23" xfId="0" applyNumberFormat="1" applyFont="1" applyFill="1" applyBorder="1" applyAlignment="1" applyProtection="1">
      <alignment horizontal="center" vertical="center"/>
    </xf>
    <xf numFmtId="14" fontId="97" fillId="11" borderId="29" xfId="0" applyNumberFormat="1" applyFont="1" applyFill="1" applyBorder="1" applyAlignment="1" applyProtection="1">
      <alignment horizontal="center" vertical="center"/>
    </xf>
    <xf numFmtId="171" fontId="104" fillId="0" borderId="28" xfId="0" applyNumberFormat="1" applyFont="1" applyFill="1" applyBorder="1" applyAlignment="1" applyProtection="1">
      <alignment horizontal="center" vertical="center"/>
    </xf>
    <xf numFmtId="171" fontId="104" fillId="0" borderId="23" xfId="0" applyNumberFormat="1" applyFont="1" applyFill="1" applyBorder="1" applyAlignment="1" applyProtection="1">
      <alignment horizontal="center" vertical="center"/>
    </xf>
    <xf numFmtId="171" fontId="99" fillId="22" borderId="39" xfId="328" applyNumberFormat="1" applyFont="1" applyFill="1" applyBorder="1" applyAlignment="1" applyProtection="1">
      <alignment horizontal="left" vertical="center"/>
    </xf>
    <xf numFmtId="171" fontId="99" fillId="22" borderId="8" xfId="328" applyNumberFormat="1" applyFont="1" applyFill="1" applyBorder="1" applyAlignment="1" applyProtection="1">
      <alignment horizontal="left" vertical="center"/>
    </xf>
    <xf numFmtId="171" fontId="99" fillId="22" borderId="40" xfId="328" applyNumberFormat="1" applyFont="1" applyFill="1" applyBorder="1" applyAlignment="1" applyProtection="1">
      <alignment horizontal="left" vertical="center"/>
    </xf>
    <xf numFmtId="171" fontId="99" fillId="22" borderId="2" xfId="328" applyNumberFormat="1" applyFont="1" applyFill="1" applyBorder="1" applyAlignment="1" applyProtection="1">
      <alignment horizontal="left" vertical="center"/>
    </xf>
    <xf numFmtId="171" fontId="99" fillId="22" borderId="48" xfId="328" applyNumberFormat="1" applyFont="1" applyFill="1" applyBorder="1" applyAlignment="1" applyProtection="1">
      <alignment horizontal="left" vertical="center"/>
    </xf>
    <xf numFmtId="171" fontId="99" fillId="22" borderId="49" xfId="328" applyNumberFormat="1" applyFont="1" applyFill="1" applyBorder="1" applyAlignment="1" applyProtection="1">
      <alignment horizontal="left" vertical="center"/>
    </xf>
    <xf numFmtId="0" fontId="99" fillId="22" borderId="41" xfId="0" applyFont="1" applyFill="1" applyBorder="1" applyAlignment="1">
      <alignment horizontal="left" vertical="center"/>
    </xf>
    <xf numFmtId="0" fontId="99" fillId="22" borderId="37" xfId="0" applyFont="1" applyFill="1" applyBorder="1" applyAlignment="1">
      <alignment horizontal="left" vertical="center"/>
    </xf>
    <xf numFmtId="0" fontId="99" fillId="48" borderId="41" xfId="0" applyFont="1" applyFill="1" applyBorder="1" applyAlignment="1">
      <alignment horizontal="left" vertical="center"/>
    </xf>
    <xf numFmtId="0" fontId="99" fillId="48" borderId="37" xfId="0" applyFont="1" applyFill="1" applyBorder="1" applyAlignment="1">
      <alignment horizontal="left" vertical="center"/>
    </xf>
    <xf numFmtId="0" fontId="99" fillId="22" borderId="2" xfId="0" applyFont="1" applyFill="1" applyBorder="1" applyAlignment="1">
      <alignment horizontal="left" vertical="center"/>
    </xf>
    <xf numFmtId="0" fontId="101" fillId="11" borderId="24" xfId="328" applyNumberFormat="1" applyFont="1" applyFill="1" applyBorder="1" applyAlignment="1" applyProtection="1">
      <alignment horizontal="center" vertical="center" wrapText="1"/>
    </xf>
    <xf numFmtId="0" fontId="0" fillId="0" borderId="26" xfId="0" applyBorder="1" applyAlignment="1">
      <alignment horizontal="center" vertical="center" wrapText="1"/>
    </xf>
    <xf numFmtId="171" fontId="101" fillId="11" borderId="24" xfId="0" quotePrefix="1" applyNumberFormat="1" applyFont="1" applyFill="1" applyBorder="1" applyAlignment="1" applyProtection="1">
      <alignment horizontal="center" vertical="center" wrapText="1"/>
    </xf>
    <xf numFmtId="171" fontId="102" fillId="0" borderId="31" xfId="326" applyNumberFormat="1" applyFont="1" applyFill="1" applyBorder="1" applyAlignment="1" applyProtection="1">
      <alignment horizontal="center" vertical="center" wrapText="1"/>
    </xf>
    <xf numFmtId="0" fontId="0" fillId="0" borderId="33" xfId="0" applyBorder="1" applyAlignment="1">
      <alignment horizontal="center" vertical="center" wrapText="1"/>
    </xf>
    <xf numFmtId="0" fontId="99" fillId="22" borderId="47" xfId="0" applyFont="1" applyFill="1" applyBorder="1" applyAlignment="1">
      <alignment horizontal="left" vertical="center"/>
    </xf>
    <xf numFmtId="0" fontId="99" fillId="22" borderId="9" xfId="0" applyFont="1" applyFill="1" applyBorder="1" applyAlignment="1">
      <alignment horizontal="left" vertical="center"/>
    </xf>
  </cellXfs>
  <cellStyles count="542">
    <cellStyle name="$0" xfId="403"/>
    <cellStyle name="$0.0" xfId="404"/>
    <cellStyle name="$0.00" xfId="405"/>
    <cellStyle name="%0" xfId="406"/>
    <cellStyle name="%0.0" xfId="407"/>
    <cellStyle name=". Testo" xfId="1"/>
    <cellStyle name="?? [0.00]_???? " xfId="2"/>
    <cellStyle name="???? [0.00]_20th" xfId="3"/>
    <cellStyle name="????????????????? [0]_PERSONAL" xfId="4"/>
    <cellStyle name="??????????????????? [0]_PERSONAL" xfId="5"/>
    <cellStyle name="???????????????????_PERSONAL" xfId="6"/>
    <cellStyle name="?????????????????_PERSONAL" xfId="7"/>
    <cellStyle name="????_COMPAQ" xfId="8"/>
    <cellStyle name="??_??" xfId="9"/>
    <cellStyle name="_Column1" xfId="10"/>
    <cellStyle name="_Column1_01 Operativi e Straordinari vs Bdg &amp; LY SSD Auto" xfId="11"/>
    <cellStyle name="_Column1_02 CFR" xfId="12"/>
    <cellStyle name="_Column1_030321_CE-SPA-CF Fcst 6+6_Mens-Trim_2" xfId="13"/>
    <cellStyle name="_Column1_04 CFR2_MeseProgr." xfId="14"/>
    <cellStyle name="_Column1_06 Marelli Proventi Oneri full year" xfId="15"/>
    <cellStyle name="_Column1_10 Summary" xfId="16"/>
    <cellStyle name="_Column1_13 Margini di Miglior.FERRARI" xfId="17"/>
    <cellStyle name="_Column1_13 Margini di Miglior.MARELLI" xfId="18"/>
    <cellStyle name="_Column1_ASaetta2" xfId="19"/>
    <cellStyle name="_Column1_Avio Graf" xfId="20"/>
    <cellStyle name="_Column1_Avio Proventi Oneri full year" xfId="21"/>
    <cellStyle name="_Column1_B.S.Dett. Prov.On.Op.Stra" xfId="22"/>
    <cellStyle name="_Column1_Cartel2" xfId="23"/>
    <cellStyle name="_Column1_Cartel31" xfId="24"/>
    <cellStyle name="_Column1_Comau Proventi Oneri full year" xfId="25"/>
    <cellStyle name="_Column1_D PFN 31-12- 2002 vs. 31-12-01" xfId="26"/>
    <cellStyle name="_Column1_DATA_ENTRY" xfId="27"/>
    <cellStyle name="_Column1_Delta Cambi" xfId="28"/>
    <cellStyle name="_Column1_Dett. On. Prov. Op.- Stra. " xfId="29"/>
    <cellStyle name="_Column1_Dett. Prov.On.Op.Stra" xfId="30"/>
    <cellStyle name="_Column1_DocxCEO Fcst Rev" xfId="31"/>
    <cellStyle name="_Column1_On Prov Str C13" xfId="32"/>
    <cellStyle name="_Column1_Operativi e Straordinari CNH" xfId="33"/>
    <cellStyle name="_Column1_Operativi e Straordinari Iveco" xfId="34"/>
    <cellStyle name="_Column1_ROF 03 06" xfId="35"/>
    <cellStyle name="_Column1_Sett.non Ind.- On.Prov.Op.&amp; Straord-Ris.Part. Toro Itedi Bus Sol" xfId="36"/>
    <cellStyle name="_Column1_Teksid Proventi Oneri full year" xfId="37"/>
    <cellStyle name="_Column2" xfId="38"/>
    <cellStyle name="_Column2_01 Operativi e Straordinari vs Bdg &amp; LY SSD Auto" xfId="39"/>
    <cellStyle name="_Column2_02 CFR" xfId="40"/>
    <cellStyle name="_Column2_030321_CE-SPA-CF Fcst 6+6_Mens-Trim_2" xfId="41"/>
    <cellStyle name="_Column2_04 CFR2_MeseProgr." xfId="42"/>
    <cellStyle name="_Column2_06 Marelli Proventi Oneri full year" xfId="43"/>
    <cellStyle name="_Column2_10 Summary" xfId="44"/>
    <cellStyle name="_Column2_13 Margini di Miglior.FERRARI" xfId="45"/>
    <cellStyle name="_Column2_13 Margini di Miglior.MARELLI" xfId="46"/>
    <cellStyle name="_Column2_ASaetta2" xfId="47"/>
    <cellStyle name="_Column2_Avio Graf" xfId="48"/>
    <cellStyle name="_Column2_Avio Proventi Oneri full year" xfId="49"/>
    <cellStyle name="_Column2_B.S.Dett. Prov.On.Op.Stra" xfId="50"/>
    <cellStyle name="_Column2_Cartel2" xfId="51"/>
    <cellStyle name="_Column2_Cartel31" xfId="52"/>
    <cellStyle name="_Column2_Comau Proventi Oneri full year" xfId="53"/>
    <cellStyle name="_Column2_D PFN 31-12- 2002 vs. 31-12-01" xfId="54"/>
    <cellStyle name="_Column2_DATA_ENTRY" xfId="55"/>
    <cellStyle name="_Column2_Delta Cambi" xfId="56"/>
    <cellStyle name="_Column2_Dett. On. Prov. Op.- Stra. " xfId="57"/>
    <cellStyle name="_Column2_Dett. Prov.On.Op.Stra" xfId="58"/>
    <cellStyle name="_Column2_DocxCEO Fcst Rev" xfId="59"/>
    <cellStyle name="_Column2_On Prov Str C13" xfId="60"/>
    <cellStyle name="_Column2_Operativi e Straordinari CNH" xfId="61"/>
    <cellStyle name="_Column2_Operativi e Straordinari Iveco" xfId="62"/>
    <cellStyle name="_Column2_ROF 03 06" xfId="63"/>
    <cellStyle name="_Column2_Sett.non Ind.- On.Prov.Op.&amp; Straord-Ris.Part. Toro Itedi Bus Sol" xfId="64"/>
    <cellStyle name="_Column2_Teksid Proventi Oneri full year" xfId="65"/>
    <cellStyle name="_Column3" xfId="66"/>
    <cellStyle name="_Column3_01 Operativi e Straordinari vs Bdg &amp; LY SSD Auto" xfId="67"/>
    <cellStyle name="_Column3_02 CFR" xfId="68"/>
    <cellStyle name="_Column3_030321_CE-SPA-CF Fcst 6+6_Mens-Trim_2" xfId="69"/>
    <cellStyle name="_Column3_04 CFR2_MeseProgr." xfId="70"/>
    <cellStyle name="_Column3_06 Marelli Proventi Oneri full year" xfId="71"/>
    <cellStyle name="_Column3_10 Summary" xfId="72"/>
    <cellStyle name="_Column3_13 Margini di Miglior.FERRARI" xfId="73"/>
    <cellStyle name="_Column3_13 Margini di Miglior.MARELLI" xfId="74"/>
    <cellStyle name="_Column3_ASaetta2" xfId="75"/>
    <cellStyle name="_Column3_Avio Graf" xfId="76"/>
    <cellStyle name="_Column3_Avio Proventi Oneri full year" xfId="77"/>
    <cellStyle name="_Column3_B.S.Dett. Prov.On.Op.Stra" xfId="78"/>
    <cellStyle name="_Column3_Cartel2" xfId="79"/>
    <cellStyle name="_Column3_Cartel31" xfId="80"/>
    <cellStyle name="_Column3_Comau Proventi Oneri full year" xfId="81"/>
    <cellStyle name="_Column3_D PFN 31-12- 2002 vs. 31-12-01" xfId="82"/>
    <cellStyle name="_Column3_DATA_ENTRY" xfId="83"/>
    <cellStyle name="_Column3_Delta Cambi" xfId="84"/>
    <cellStyle name="_Column3_Dett. On. Prov. Op.- Stra. " xfId="85"/>
    <cellStyle name="_Column3_Dett. Prov.On.Op.Stra" xfId="86"/>
    <cellStyle name="_Column3_DocxCEO Fcst Rev" xfId="87"/>
    <cellStyle name="_Column3_On Prov Str C13" xfId="88"/>
    <cellStyle name="_Column3_Operativi e Straordinari CNH" xfId="89"/>
    <cellStyle name="_Column3_Operativi e Straordinari Iveco" xfId="90"/>
    <cellStyle name="_Column3_ROF 03 06" xfId="91"/>
    <cellStyle name="_Column3_Sett.non Ind.- On.Prov.Op.&amp; Straord-Ris.Part. Toro Itedi Bus Sol" xfId="92"/>
    <cellStyle name="_Column3_Teksid Proventi Oneri full year" xfId="93"/>
    <cellStyle name="_Column4" xfId="94"/>
    <cellStyle name="_Column5" xfId="95"/>
    <cellStyle name="_Column6" xfId="96"/>
    <cellStyle name="_Column7" xfId="97"/>
    <cellStyle name="_Data" xfId="98"/>
    <cellStyle name="_Data_01 Operativi e Straordinari vs Bdg &amp; LY SSD Auto" xfId="99"/>
    <cellStyle name="_Data_02 CFR" xfId="100"/>
    <cellStyle name="_Data_030321_CE-SPA-CF Fcst 6+6_Mens-Trim_2" xfId="101"/>
    <cellStyle name="_Data_04 CFR2_MeseProgr." xfId="102"/>
    <cellStyle name="_Data_06 Marelli Proventi Oneri full year" xfId="103"/>
    <cellStyle name="_Data_10 Summary" xfId="104"/>
    <cellStyle name="_Data_13 Margini di Miglior.FERRARI" xfId="105"/>
    <cellStyle name="_Data_13 Margini di Miglior.MARELLI" xfId="106"/>
    <cellStyle name="_Data_ASaetta2" xfId="107"/>
    <cellStyle name="_Data_Avio Graf" xfId="108"/>
    <cellStyle name="_Data_Avio Proventi Oneri full year" xfId="109"/>
    <cellStyle name="_Data_B.S.Dett. Prov.On.Op.Stra" xfId="110"/>
    <cellStyle name="_Data_Cartel2" xfId="111"/>
    <cellStyle name="_Data_Cartel31" xfId="112"/>
    <cellStyle name="_Data_Comau Proventi Oneri full year" xfId="113"/>
    <cellStyle name="_Data_D PFN 31-12- 2002 vs. 31-12-01" xfId="114"/>
    <cellStyle name="_Data_DATA_ENTRY" xfId="115"/>
    <cellStyle name="_Data_Delta Cambi" xfId="116"/>
    <cellStyle name="_Data_Dett. On. Prov. Op.- Stra. " xfId="117"/>
    <cellStyle name="_Data_Dett. Prov.On.Op.Stra" xfId="118"/>
    <cellStyle name="_Data_DocxCEO Fcst Rev" xfId="119"/>
    <cellStyle name="_Data_On Prov Str C13" xfId="120"/>
    <cellStyle name="_Data_Operativi e Straordinari CNH" xfId="121"/>
    <cellStyle name="_Data_Operativi e Straordinari Iveco" xfId="122"/>
    <cellStyle name="_Data_ROF 03 06" xfId="123"/>
    <cellStyle name="_Data_Sett.non Ind.- On.Prov.Op.&amp; Straord-Ris.Part. Toro Itedi Bus Sol" xfId="124"/>
    <cellStyle name="_Data_Teksid Proventi Oneri full year" xfId="125"/>
    <cellStyle name="_Header" xfId="126"/>
    <cellStyle name="_Header_01 Operativi e Straordinari vs Bdg &amp; LY SSD Auto" xfId="127"/>
    <cellStyle name="_Header_02 CFR" xfId="128"/>
    <cellStyle name="_Header_030321_CE-SPA-CF Fcst 6+6_Mens-Trim_2" xfId="129"/>
    <cellStyle name="_Header_04 CFR2_MeseProgr." xfId="130"/>
    <cellStyle name="_Header_06 Marelli Proventi Oneri full year" xfId="131"/>
    <cellStyle name="_Header_10 Summary" xfId="132"/>
    <cellStyle name="_Header_13 Margini di Miglior.FERRARI" xfId="133"/>
    <cellStyle name="_Header_13 Margini di Miglior.MARELLI" xfId="134"/>
    <cellStyle name="_Header_ASaetta2" xfId="135"/>
    <cellStyle name="_Header_Avio Graf" xfId="136"/>
    <cellStyle name="_Header_Avio Proventi Oneri full year" xfId="137"/>
    <cellStyle name="_Header_B.S.Dett. Prov.On.Op.Stra" xfId="138"/>
    <cellStyle name="_Header_Cartel2" xfId="139"/>
    <cellStyle name="_Header_Cartel31" xfId="140"/>
    <cellStyle name="_Header_Comau Proventi Oneri full year" xfId="141"/>
    <cellStyle name="_Header_D PFN 31-12- 2002 vs. 31-12-01" xfId="142"/>
    <cellStyle name="_Header_DATA_ENTRY" xfId="143"/>
    <cellStyle name="_Header_Delta Cambi" xfId="144"/>
    <cellStyle name="_Header_Dett. On. Prov. Op.- Stra. " xfId="145"/>
    <cellStyle name="_Header_Dett. Prov.On.Op.Stra" xfId="146"/>
    <cellStyle name="_Header_DocxCEO Fcst Rev" xfId="147"/>
    <cellStyle name="_Header_On Prov Str C13" xfId="148"/>
    <cellStyle name="_Header_Operativi e Straordinari CNH" xfId="149"/>
    <cellStyle name="_Header_Operativi e Straordinari Iveco" xfId="150"/>
    <cellStyle name="_Header_ROF 03 06" xfId="151"/>
    <cellStyle name="_Header_Sett.non Ind.- On.Prov.Op.&amp; Straord-Ris.Part. Toro Itedi Bus Sol" xfId="152"/>
    <cellStyle name="_Header_Teksid Proventi Oneri full year" xfId="153"/>
    <cellStyle name="_Row1" xfId="154"/>
    <cellStyle name="_Row1_01 Operativi e Straordinari vs Bdg &amp; LY SSD Auto" xfId="155"/>
    <cellStyle name="_Row1_02 CFR" xfId="156"/>
    <cellStyle name="_Row1_030321_CE-SPA-CF Fcst 6+6_Mens-Trim_2" xfId="157"/>
    <cellStyle name="_Row1_04 CFR2_MeseProgr." xfId="158"/>
    <cellStyle name="_Row1_06 Marelli Proventi Oneri full year" xfId="159"/>
    <cellStyle name="_Row1_10 Summary" xfId="160"/>
    <cellStyle name="_Row1_13 Margini di Miglior.FERRARI" xfId="161"/>
    <cellStyle name="_Row1_13 Margini di Miglior.MARELLI" xfId="162"/>
    <cellStyle name="_Row1_ASaetta2" xfId="163"/>
    <cellStyle name="_Row1_Avio Graf" xfId="164"/>
    <cellStyle name="_Row1_Avio Proventi Oneri full year" xfId="165"/>
    <cellStyle name="_Row1_B.S.Dett. Prov.On.Op.Stra" xfId="166"/>
    <cellStyle name="_Row1_Cartel2" xfId="167"/>
    <cellStyle name="_Row1_Cartel31" xfId="168"/>
    <cellStyle name="_Row1_Comau Proventi Oneri full year" xfId="169"/>
    <cellStyle name="_Row1_D PFN 31-12- 2002 vs. 31-12-01" xfId="170"/>
    <cellStyle name="_Row1_DATA_ENTRY" xfId="171"/>
    <cellStyle name="_Row1_Delta Cambi" xfId="172"/>
    <cellStyle name="_Row1_Dett. On. Prov. Op.- Stra. " xfId="173"/>
    <cellStyle name="_Row1_Dett. Prov.On.Op.Stra" xfId="174"/>
    <cellStyle name="_Row1_DocxCEO Fcst Rev" xfId="175"/>
    <cellStyle name="_Row1_On Prov Str C13" xfId="176"/>
    <cellStyle name="_Row1_Operativi e Straordinari CNH" xfId="177"/>
    <cellStyle name="_Row1_Operativi e Straordinari Iveco" xfId="178"/>
    <cellStyle name="_Row1_ROF 03 06" xfId="179"/>
    <cellStyle name="_Row1_Sett.non Ind.- On.Prov.Op.&amp; Straord-Ris.Part. Toro Itedi Bus Sol" xfId="180"/>
    <cellStyle name="_Row1_Teksid Proventi Oneri full year" xfId="181"/>
    <cellStyle name="_Row2" xfId="182"/>
    <cellStyle name="_Row2_01 Operativi e Straordinari vs Bdg &amp; LY SSD Auto" xfId="183"/>
    <cellStyle name="_Row2_02 CFR" xfId="184"/>
    <cellStyle name="_Row2_030321_CE-SPA-CF Fcst 6+6_Mens-Trim_2" xfId="185"/>
    <cellStyle name="_Row2_04 CFR2_MeseProgr." xfId="186"/>
    <cellStyle name="_Row2_06 Marelli Proventi Oneri full year" xfId="187"/>
    <cellStyle name="_Row2_10 Summary" xfId="188"/>
    <cellStyle name="_Row2_13 Margini di Miglior.FERRARI" xfId="189"/>
    <cellStyle name="_Row2_13 Margini di Miglior.MARELLI" xfId="190"/>
    <cellStyle name="_Row2_ASaetta2" xfId="191"/>
    <cellStyle name="_Row2_Avio Graf" xfId="192"/>
    <cellStyle name="_Row2_Avio Proventi Oneri full year" xfId="193"/>
    <cellStyle name="_Row2_B.S.Dett. Prov.On.Op.Stra" xfId="194"/>
    <cellStyle name="_Row2_Cartel2" xfId="195"/>
    <cellStyle name="_Row2_Cartel31" xfId="196"/>
    <cellStyle name="_Row2_Comau Proventi Oneri full year" xfId="197"/>
    <cellStyle name="_Row2_D PFN 31-12- 2002 vs. 31-12-01" xfId="198"/>
    <cellStyle name="_Row2_DATA_ENTRY" xfId="199"/>
    <cellStyle name="_Row2_Delta Cambi" xfId="200"/>
    <cellStyle name="_Row2_Dett. On. Prov. Op.- Stra. " xfId="201"/>
    <cellStyle name="_Row2_Dett. Prov.On.Op.Stra" xfId="202"/>
    <cellStyle name="_Row2_DocxCEO Fcst Rev" xfId="203"/>
    <cellStyle name="_Row2_On Prov Str C13" xfId="204"/>
    <cellStyle name="_Row2_Operativi e Straordinari CNH" xfId="205"/>
    <cellStyle name="_Row2_Operativi e Straordinari Iveco" xfId="206"/>
    <cellStyle name="_Row2_ROF 03 06" xfId="207"/>
    <cellStyle name="_Row2_Sett.non Ind.- On.Prov.Op.&amp; Straord-Ris.Part. Toro Itedi Bus Sol" xfId="208"/>
    <cellStyle name="_Row2_Teksid Proventi Oneri full year" xfId="209"/>
    <cellStyle name="_Row3" xfId="210"/>
    <cellStyle name="_Row4" xfId="211"/>
    <cellStyle name="_Row5" xfId="212"/>
    <cellStyle name="_Row6" xfId="213"/>
    <cellStyle name="_Row7" xfId="214"/>
    <cellStyle name="’Ê‰Ý [0.00]_!!!GO" xfId="408"/>
    <cellStyle name="’Ê‰Ý_!!!GO" xfId="409"/>
    <cellStyle name="=C:\WINDOWS\SYSTEM32\COMMAND.COM" xfId="215"/>
    <cellStyle name="•W€_!!!GO" xfId="410"/>
    <cellStyle name="•W_Door_Con asia" xfId="216"/>
    <cellStyle name="0" xfId="411"/>
    <cellStyle name="0.0" xfId="412"/>
    <cellStyle name="0.00" xfId="413"/>
    <cellStyle name="20% - Accent1 2" xfId="414"/>
    <cellStyle name="20% - Accent2 2" xfId="415"/>
    <cellStyle name="20% - Accent3 2" xfId="416"/>
    <cellStyle name="20% - Accent4 2" xfId="417"/>
    <cellStyle name="20% - Accent5 2" xfId="418"/>
    <cellStyle name="20% - Accent6 2" xfId="419"/>
    <cellStyle name="40% - Accent1 2" xfId="420"/>
    <cellStyle name="40% - Accent2 2" xfId="421"/>
    <cellStyle name="40% - Accent3 2" xfId="422"/>
    <cellStyle name="40% - Accent4 2" xfId="423"/>
    <cellStyle name="40% - Accent5 2" xfId="424"/>
    <cellStyle name="40% - Accent6 2" xfId="425"/>
    <cellStyle name="60% - Accent1 2" xfId="426"/>
    <cellStyle name="60% - Accent2 2" xfId="427"/>
    <cellStyle name="60% - Accent3 2" xfId="428"/>
    <cellStyle name="60% - Accent4 2" xfId="429"/>
    <cellStyle name="60% - Accent5 2" xfId="430"/>
    <cellStyle name="60% - Accent6 2" xfId="431"/>
    <cellStyle name="Accent1 2" xfId="432"/>
    <cellStyle name="Accent2 2" xfId="433"/>
    <cellStyle name="Accent3 2" xfId="434"/>
    <cellStyle name="Accent4 2" xfId="435"/>
    <cellStyle name="Accent5 2" xfId="436"/>
    <cellStyle name="Accent6 2" xfId="437"/>
    <cellStyle name="args.style" xfId="438"/>
    <cellStyle name="Bad 2" xfId="439"/>
    <cellStyle name="Blank.Testo" xfId="217"/>
    <cellStyle name="BMU001" xfId="218"/>
    <cellStyle name="BMU001 2" xfId="440"/>
    <cellStyle name="BMU001pol" xfId="219"/>
    <cellStyle name="BMU001pol 2" xfId="441"/>
    <cellStyle name="BMU001T" xfId="220"/>
    <cellStyle name="BMU001T 2" xfId="442"/>
    <cellStyle name="BMU002" xfId="221"/>
    <cellStyle name="BMU002 2" xfId="443"/>
    <cellStyle name="BMU002B" xfId="222"/>
    <cellStyle name="BMU002P1" xfId="223"/>
    <cellStyle name="BMU002P1 2" xfId="444"/>
    <cellStyle name="BMU002P2" xfId="224"/>
    <cellStyle name="BMU002P2 2" xfId="445"/>
    <cellStyle name="BMU003" xfId="225"/>
    <cellStyle name="BMU004" xfId="226"/>
    <cellStyle name="BMU005" xfId="227"/>
    <cellStyle name="BMU005B" xfId="228"/>
    <cellStyle name="BMU005K" xfId="229"/>
    <cellStyle name="BuiltOpt_Content" xfId="230"/>
    <cellStyle name="BuiltOption_Content" xfId="231"/>
    <cellStyle name="Cabecera 1" xfId="232"/>
    <cellStyle name="Cabecera 2" xfId="233"/>
    <cellStyle name="Calc Currency (0)" xfId="234"/>
    <cellStyle name="Calc Currency (0) 2" xfId="446"/>
    <cellStyle name="Calc Currency (2)" xfId="235"/>
    <cellStyle name="Calc Currency (2) 2" xfId="447"/>
    <cellStyle name="Calc Percent (0)" xfId="236"/>
    <cellStyle name="Calc Percent (0) 2" xfId="448"/>
    <cellStyle name="Calc Percent (1)" xfId="237"/>
    <cellStyle name="Calc Percent (1) 2" xfId="449"/>
    <cellStyle name="Calc Percent (2)" xfId="238"/>
    <cellStyle name="Calc Percent (2) 2" xfId="450"/>
    <cellStyle name="Calc Units (0)" xfId="239"/>
    <cellStyle name="Calc Units (0) 2" xfId="451"/>
    <cellStyle name="Calc Units (1)" xfId="240"/>
    <cellStyle name="Calc Units (1) 2" xfId="452"/>
    <cellStyle name="Calc Units (2)" xfId="241"/>
    <cellStyle name="Calc Units (2) 2" xfId="453"/>
    <cellStyle name="Calculation 2" xfId="454"/>
    <cellStyle name="cárkyd" xfId="242"/>
    <cellStyle name="Check Cell 2" xfId="455"/>
    <cellStyle name="Collegamento ipertestuale" xfId="243"/>
    <cellStyle name="Collegamento ipertestuale 2" xfId="456"/>
    <cellStyle name="CombinedVol_Data" xfId="244"/>
    <cellStyle name="Comma  - Style1" xfId="245"/>
    <cellStyle name="Comma  - Style1 2" xfId="457"/>
    <cellStyle name="Comma  - Style2" xfId="246"/>
    <cellStyle name="Comma  - Style2 2" xfId="458"/>
    <cellStyle name="Comma  - Style3" xfId="247"/>
    <cellStyle name="Comma  - Style3 2" xfId="459"/>
    <cellStyle name="Comma  - Style4" xfId="248"/>
    <cellStyle name="Comma  - Style4 2" xfId="460"/>
    <cellStyle name="Comma  - Style5" xfId="249"/>
    <cellStyle name="Comma  - Style5 2" xfId="461"/>
    <cellStyle name="Comma  - Style6" xfId="250"/>
    <cellStyle name="Comma  - Style6 2" xfId="462"/>
    <cellStyle name="Comma  - Style7" xfId="251"/>
    <cellStyle name="Comma  - Style7 2" xfId="463"/>
    <cellStyle name="Comma  - Style8" xfId="252"/>
    <cellStyle name="Comma  - Style8 2" xfId="464"/>
    <cellStyle name="Comma [00]" xfId="253"/>
    <cellStyle name="Comma [00] 2" xfId="465"/>
    <cellStyle name="Comma0" xfId="254"/>
    <cellStyle name="Comma0 2" xfId="466"/>
    <cellStyle name="Currency [00]" xfId="255"/>
    <cellStyle name="Currency [00] 2" xfId="467"/>
    <cellStyle name="Currency0" xfId="256"/>
    <cellStyle name="Currency0 2" xfId="468"/>
    <cellStyle name="custom" xfId="469"/>
    <cellStyle name="Data" xfId="257"/>
    <cellStyle name="Data 2" xfId="470"/>
    <cellStyle name="Date" xfId="258"/>
    <cellStyle name="Date 2" xfId="471"/>
    <cellStyle name="Date Short" xfId="259"/>
    <cellStyle name="Date_2001MAKES-APR" xfId="260"/>
    <cellStyle name="DELTA" xfId="261"/>
    <cellStyle name="DELTA 2" xfId="472"/>
    <cellStyle name="Dezimal [0]_alberiniprezzi- bn-benzina S2 - Importeure" xfId="262"/>
    <cellStyle name="Dezimal_alberiniprezzi- bn-benzina S2 - Importeure" xfId="263"/>
    <cellStyle name="Dziesietny [0]_Panel-A-B-C" xfId="264"/>
    <cellStyle name="Dziesietny_Panel-A-B-C" xfId="265"/>
    <cellStyle name="Edited_Data" xfId="266"/>
    <cellStyle name="Enter Currency (0)" xfId="267"/>
    <cellStyle name="Enter Currency (0) 2" xfId="473"/>
    <cellStyle name="Enter Currency (2)" xfId="268"/>
    <cellStyle name="Enter Currency (2) 2" xfId="474"/>
    <cellStyle name="Enter Units (0)" xfId="269"/>
    <cellStyle name="Enter Units (0) 2" xfId="475"/>
    <cellStyle name="Enter Units (1)" xfId="270"/>
    <cellStyle name="Enter Units (1) 2" xfId="476"/>
    <cellStyle name="Enter Units (2)" xfId="271"/>
    <cellStyle name="Enter Units (2) 2" xfId="477"/>
    <cellStyle name="Estimated_Data" xfId="272"/>
    <cellStyle name="Euro" xfId="273"/>
    <cellStyle name="Euro 2" xfId="478"/>
    <cellStyle name="Explanatory Text 2" xfId="479"/>
    <cellStyle name="Fecha" xfId="274"/>
    <cellStyle name="Fijo" xfId="275"/>
    <cellStyle name="Fixed" xfId="276"/>
    <cellStyle name="Fixed 2" xfId="480"/>
    <cellStyle name="FIXO" xfId="277"/>
    <cellStyle name="Forecast_Data" xfId="278"/>
    <cellStyle name="Good 2" xfId="481"/>
    <cellStyle name="Grey" xfId="279"/>
    <cellStyle name="Grigio.6" xfId="280"/>
    <cellStyle name="Header1" xfId="281"/>
    <cellStyle name="Header2" xfId="282"/>
    <cellStyle name="Heading 1" xfId="283" builtinId="16" customBuiltin="1"/>
    <cellStyle name="Heading 1 2" xfId="482"/>
    <cellStyle name="Heading 2" xfId="284" builtinId="17" customBuiltin="1"/>
    <cellStyle name="Heading 2 2" xfId="483"/>
    <cellStyle name="Heading 3 2" xfId="484"/>
    <cellStyle name="Heading 4 2" xfId="485"/>
    <cellStyle name="Hipervínculo visitado_021204 Principales Indicadores" xfId="285"/>
    <cellStyle name="Hipervínculo_021204 Principales Indicadores" xfId="286"/>
    <cellStyle name="Hyperlink" xfId="287" builtinId="8"/>
    <cellStyle name="Hyperlink seguido_ALBERTO" xfId="288"/>
    <cellStyle name="Input" xfId="289" builtinId="20" customBuiltin="1"/>
    <cellStyle name="Input [yellow]" xfId="290"/>
    <cellStyle name="Input 2" xfId="486"/>
    <cellStyle name="Input 3" xfId="541"/>
    <cellStyle name="Intestaz.1" xfId="291"/>
    <cellStyle name="Intestaz.2" xfId="292"/>
    <cellStyle name="Intestaz.3" xfId="293"/>
    <cellStyle name="Item_Current" xfId="294"/>
    <cellStyle name="Level01" xfId="295"/>
    <cellStyle name="Level02" xfId="296"/>
    <cellStyle name="Level1" xfId="297"/>
    <cellStyle name="Level2" xfId="298"/>
    <cellStyle name="Level2 2" xfId="487"/>
    <cellStyle name="Link Currency (0)" xfId="299"/>
    <cellStyle name="Link Currency (0) 2" xfId="488"/>
    <cellStyle name="Link Currency (2)" xfId="300"/>
    <cellStyle name="Link Currency (2) 2" xfId="489"/>
    <cellStyle name="Link Units (0)" xfId="301"/>
    <cellStyle name="Link Units (0) 2" xfId="490"/>
    <cellStyle name="Link Units (1)" xfId="302"/>
    <cellStyle name="Link Units (1) 2" xfId="491"/>
    <cellStyle name="Link Units (2)" xfId="303"/>
    <cellStyle name="Link Units (2) 2" xfId="492"/>
    <cellStyle name="Linked Cell 2" xfId="493"/>
    <cellStyle name="M (2)" xfId="304"/>
    <cellStyle name="M (2) 2" xfId="494"/>
    <cellStyle name="měny_laroux" xfId="305"/>
    <cellStyle name="Migliaia (0)_- Dati" xfId="306"/>
    <cellStyle name="Migliaia_Foglio1 (2)" xfId="495"/>
    <cellStyle name="Millares [0]_021104 VENTAS DIRECTAS - VENTAS RED OCT" xfId="307"/>
    <cellStyle name="Millares_021104 VENTAS DIRECTAS - VENTAS RED OCT" xfId="308"/>
    <cellStyle name="Milliers [0]_!!!GO" xfId="496"/>
    <cellStyle name="Milliers_!!!GO" xfId="497"/>
    <cellStyle name="MIO" xfId="309"/>
    <cellStyle name="MIO 2" xfId="498"/>
    <cellStyle name="Moeda [0]_1+11X2+10" xfId="310"/>
    <cellStyle name="Moeda_1+11X2+10" xfId="311"/>
    <cellStyle name="Moneda [0]_021104 VENTAS DIRECTAS - VENTAS RED OCT" xfId="312"/>
    <cellStyle name="Moneda_021104 VENTAS DIRECTAS - VENTAS RED OCT" xfId="313"/>
    <cellStyle name="Monétaire [0]_!!!GO" xfId="499"/>
    <cellStyle name="Monétaire_!!!GO" xfId="500"/>
    <cellStyle name="Monetario" xfId="314"/>
    <cellStyle name="Monetario0" xfId="315"/>
    <cellStyle name="Neutral 2" xfId="501"/>
    <cellStyle name="Non_definito" xfId="316"/>
    <cellStyle name="Normal" xfId="0" builtinId="0"/>
    <cellStyle name="Normal - Style1" xfId="317"/>
    <cellStyle name="Normal - Style1 2" xfId="502"/>
    <cellStyle name="Normal - Style2" xfId="318"/>
    <cellStyle name="Normal - Style3" xfId="319"/>
    <cellStyle name="Normal - Style4" xfId="320"/>
    <cellStyle name="Normal - Style5" xfId="321"/>
    <cellStyle name="Normal - Style6" xfId="322"/>
    <cellStyle name="Normal - Style7" xfId="323"/>
    <cellStyle name="Normal - Style8" xfId="324"/>
    <cellStyle name="Normal 2" xfId="402"/>
    <cellStyle name="Normal 3" xfId="538"/>
    <cellStyle name="Normal latifa" xfId="325"/>
    <cellStyle name="Normal latifa 2" xfId="503"/>
    <cellStyle name="Normal_Book4" xfId="326"/>
    <cellStyle name="Normal_Price list  FIAT PANDA MULTIJET 29_09_2005" xfId="327"/>
    <cellStyle name="Normal_PRICE LISTS 145-146" xfId="328"/>
    <cellStyle name="Normale_ablf705" xfId="329"/>
    <cellStyle name="normální_COMP CR FIAT PC 10.2003 y" xfId="330"/>
    <cellStyle name="Normalny_07.23.03 MARKETING PLAN (FIAT) - 2" xfId="504"/>
    <cellStyle name="Note 2" xfId="505"/>
    <cellStyle name="NumPagina" xfId="331"/>
    <cellStyle name="Œ…‹æØ‚è [0.00]_!!!GO" xfId="506"/>
    <cellStyle name="Œ…‹æØ‚è_!!!GO" xfId="507"/>
    <cellStyle name="Option_Added_Cont_Desc" xfId="332"/>
    <cellStyle name="Output 2" xfId="508"/>
    <cellStyle name="paint" xfId="333"/>
    <cellStyle name="Parentesi smart" xfId="334"/>
    <cellStyle name="Parentesi smart 2" xfId="509"/>
    <cellStyle name="per.style" xfId="510"/>
    <cellStyle name="Perc1" xfId="335"/>
    <cellStyle name="Perc1 2" xfId="511"/>
    <cellStyle name="Perc2" xfId="336"/>
    <cellStyle name="Perc2 2" xfId="512"/>
    <cellStyle name="Percent" xfId="337" builtinId="5"/>
    <cellStyle name="Percent [0]" xfId="338"/>
    <cellStyle name="Percent [0] 2" xfId="513"/>
    <cellStyle name="Percent [00]" xfId="339"/>
    <cellStyle name="Percent [00] 2" xfId="514"/>
    <cellStyle name="Percent [2]" xfId="340"/>
    <cellStyle name="Percent [2] 2" xfId="515"/>
    <cellStyle name="PERCENTUAL" xfId="341"/>
    <cellStyle name="PONTO" xfId="342"/>
    <cellStyle name="Porcentagem_DAYDAY1" xfId="343"/>
    <cellStyle name="Porcentaje" xfId="344"/>
    <cellStyle name="Preliminary_Data" xfId="345"/>
    <cellStyle name="PrePop Currency (0)" xfId="346"/>
    <cellStyle name="PrePop Currency (0) 2" xfId="516"/>
    <cellStyle name="PrePop Currency (2)" xfId="347"/>
    <cellStyle name="PrePop Units (0)" xfId="348"/>
    <cellStyle name="PrePop Units (0) 2" xfId="517"/>
    <cellStyle name="PrePop Units (1)" xfId="349"/>
    <cellStyle name="PrePop Units (1) 2" xfId="518"/>
    <cellStyle name="PrePop Units (2)" xfId="350"/>
    <cellStyle name="Prices_Data" xfId="351"/>
    <cellStyle name="PSChar" xfId="352"/>
    <cellStyle name="PSDate" xfId="519"/>
    <cellStyle name="PSDec" xfId="520"/>
    <cellStyle name="PSHeading" xfId="353"/>
    <cellStyle name="PSInt" xfId="521"/>
    <cellStyle name="PSSpacer" xfId="522"/>
    <cellStyle name="Punto" xfId="354"/>
    <cellStyle name="Punto0" xfId="355"/>
    <cellStyle name="reg_one_decimal" xfId="523"/>
    <cellStyle name="rIC" xfId="356"/>
    <cellStyle name="rIC 2" xfId="524"/>
    <cellStyle name="ROSSO" xfId="357"/>
    <cellStyle name="Separador de m" xfId="358"/>
    <cellStyle name="Separador de milhares [0]_1+11X2+10" xfId="359"/>
    <cellStyle name="Separador de milhares_1+11X2+10" xfId="360"/>
    <cellStyle name="STANDARD" xfId="525"/>
    <cellStyle name="STYL1 - Style1" xfId="361"/>
    <cellStyle name="STYL1 - Style1 2" xfId="526"/>
    <cellStyle name="STYL2 - Style2" xfId="362"/>
    <cellStyle name="STYL2 - Style2 2" xfId="527"/>
    <cellStyle name="STYL3 - Style3" xfId="363"/>
    <cellStyle name="STYL3 - Style3 2" xfId="528"/>
    <cellStyle name="STYL4 - Style4" xfId="364"/>
    <cellStyle name="STYL4 - Style4 2" xfId="529"/>
    <cellStyle name="STYL5 - Style5" xfId="365"/>
    <cellStyle name="STYL5 - Style5 2" xfId="530"/>
    <cellStyle name="Style 1" xfId="366"/>
    <cellStyle name="Tab Gesamt" xfId="367"/>
    <cellStyle name="Tab Kopf" xfId="368"/>
    <cellStyle name="Tab Zahl" xfId="369"/>
    <cellStyle name="Template 8" xfId="531"/>
    <cellStyle name="Text Indent A" xfId="370"/>
    <cellStyle name="Text Indent B" xfId="371"/>
    <cellStyle name="Text Indent B 2" xfId="532"/>
    <cellStyle name="Text Indent C" xfId="372"/>
    <cellStyle name="Text Indent C 2" xfId="533"/>
    <cellStyle name="Titel 1" xfId="373"/>
    <cellStyle name="Titel 1l" xfId="374"/>
    <cellStyle name="Titel 1r" xfId="375"/>
    <cellStyle name="Titel 2l" xfId="376"/>
    <cellStyle name="Titel 2r" xfId="377"/>
    <cellStyle name="Titel 3l" xfId="378"/>
    <cellStyle name="Titel 3r" xfId="379"/>
    <cellStyle name="Titel 4l" xfId="380"/>
    <cellStyle name="Titel 4r" xfId="381"/>
    <cellStyle name="Title" xfId="382" builtinId="15" customBuiltin="1"/>
    <cellStyle name="Title 2" xfId="534"/>
    <cellStyle name="Titolo.1" xfId="383"/>
    <cellStyle name="Titolo.2" xfId="384"/>
    <cellStyle name="TITULO1" xfId="385"/>
    <cellStyle name="TITULO2" xfId="386"/>
    <cellStyle name="Total" xfId="387" builtinId="25" customBuiltin="1"/>
    <cellStyle name="Total 2" xfId="535"/>
    <cellStyle name="Totale" xfId="388"/>
    <cellStyle name="Tusental (0)_pldt" xfId="389"/>
    <cellStyle name="Tusental_pldt" xfId="390"/>
    <cellStyle name="Underline" xfId="536"/>
    <cellStyle name="Unit" xfId="391"/>
    <cellStyle name="Update" xfId="392"/>
    <cellStyle name="Val(1)" xfId="393"/>
    <cellStyle name="Valuta (0)_- Dati" xfId="394"/>
    <cellStyle name="Valuta_ablf705" xfId="537"/>
    <cellStyle name="Vehicle_Benchmark" xfId="395"/>
    <cellStyle name="Version_Header" xfId="396"/>
    <cellStyle name="Volumes_Data" xfId="397"/>
    <cellStyle name="Währung [0]_alberiniprezzi- bn-benzina S2 - Importeure" xfId="398"/>
    <cellStyle name="Währung_alberiniprezzi- bn-benzina S2 - Importeure" xfId="399"/>
    <cellStyle name="Walutowy [0]_Panel-A-B-C" xfId="400"/>
    <cellStyle name="Walutowy_Panel-A-B-C" xfId="401"/>
    <cellStyle name="Warning Text 2" xfId="539"/>
    <cellStyle name="weekly" xfId="540"/>
  </cellStyles>
  <dxfs count="165">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s>
  <tableStyles count="0" defaultTableStyle="TableStyleMedium2" defaultPivotStyle="PivotStyleLight16"/>
  <colors>
    <mruColors>
      <color rgb="FF0000FF"/>
      <color rgb="FFFF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7</xdr:col>
      <xdr:colOff>721560</xdr:colOff>
      <xdr:row>77</xdr:row>
      <xdr:rowOff>177209</xdr:rowOff>
    </xdr:from>
    <xdr:to>
      <xdr:col>8</xdr:col>
      <xdr:colOff>88604</xdr:colOff>
      <xdr:row>80</xdr:row>
      <xdr:rowOff>30231</xdr:rowOff>
    </xdr:to>
    <xdr:pic>
      <xdr:nvPicPr>
        <xdr:cNvPr id="20529" name="Picture 6" desc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3304" y="47580697"/>
          <a:ext cx="1493556" cy="151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708886</xdr:colOff>
      <xdr:row>39</xdr:row>
      <xdr:rowOff>53164</xdr:rowOff>
    </xdr:from>
    <xdr:to>
      <xdr:col>8</xdr:col>
      <xdr:colOff>88604</xdr:colOff>
      <xdr:row>42</xdr:row>
      <xdr:rowOff>103628</xdr:rowOff>
    </xdr:to>
    <xdr:pic>
      <xdr:nvPicPr>
        <xdr:cNvPr id="3" name="Picture 6" desc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80630" y="23511245"/>
          <a:ext cx="1506230" cy="1512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10687050</xdr:colOff>
      <xdr:row>0</xdr:row>
      <xdr:rowOff>104775</xdr:rowOff>
    </xdr:from>
    <xdr:to>
      <xdr:col>7</xdr:col>
      <xdr:colOff>15249525</xdr:colOff>
      <xdr:row>4</xdr:row>
      <xdr:rowOff>590550</xdr:rowOff>
    </xdr:to>
    <xdr:pic>
      <xdr:nvPicPr>
        <xdr:cNvPr id="191616" name="Picture 85" descr="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33925" y="104775"/>
          <a:ext cx="4562475" cy="442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10687050</xdr:colOff>
      <xdr:row>0</xdr:row>
      <xdr:rowOff>104775</xdr:rowOff>
    </xdr:from>
    <xdr:to>
      <xdr:col>5</xdr:col>
      <xdr:colOff>15249525</xdr:colOff>
      <xdr:row>4</xdr:row>
      <xdr:rowOff>590550</xdr:rowOff>
    </xdr:to>
    <xdr:pic>
      <xdr:nvPicPr>
        <xdr:cNvPr id="2" name="Picture 85" descr="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34990" y="104775"/>
          <a:ext cx="4562475" cy="442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142875</xdr:colOff>
          <xdr:row>0</xdr:row>
          <xdr:rowOff>0</xdr:rowOff>
        </xdr:from>
        <xdr:to>
          <xdr:col>1</xdr:col>
          <xdr:colOff>1028700</xdr:colOff>
          <xdr:row>0</xdr:row>
          <xdr:rowOff>0</xdr:rowOff>
        </xdr:to>
        <xdr:sp macro="" textlink="">
          <xdr:nvSpPr>
            <xdr:cNvPr id="206849" name="Object 1" hidden="1">
              <a:extLst>
                <a:ext uri="{63B3BB69-23CF-44E3-9099-C40C66FF867C}">
                  <a14:compatExt spid="_x0000_s2068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142875</xdr:colOff>
          <xdr:row>0</xdr:row>
          <xdr:rowOff>0</xdr:rowOff>
        </xdr:from>
        <xdr:to>
          <xdr:col>1</xdr:col>
          <xdr:colOff>1028700</xdr:colOff>
          <xdr:row>0</xdr:row>
          <xdr:rowOff>0</xdr:rowOff>
        </xdr:to>
        <xdr:sp macro="" textlink="">
          <xdr:nvSpPr>
            <xdr:cNvPr id="206850" name="Object 2" hidden="1">
              <a:extLst>
                <a:ext uri="{63B3BB69-23CF-44E3-9099-C40C66FF867C}">
                  <a14:compatExt spid="_x0000_s206850"/>
                </a:ext>
              </a:extLst>
            </xdr:cNvPr>
            <xdr:cNvSpPr/>
          </xdr:nvSpPr>
          <xdr:spPr>
            <a:xfrm>
              <a:off x="0" y="0"/>
              <a:ext cx="0" cy="0"/>
            </a:xfrm>
            <a:prstGeom prst="rect">
              <a:avLst/>
            </a:prstGeom>
          </xdr:spPr>
        </xdr:sp>
        <xdr:clientData/>
      </xdr:twoCellAnchor>
    </mc:Choice>
    <mc:Fallback/>
  </mc:AlternateContent>
  <xdr:twoCellAnchor editAs="oneCell">
    <xdr:from>
      <xdr:col>5</xdr:col>
      <xdr:colOff>10725150</xdr:colOff>
      <xdr:row>0</xdr:row>
      <xdr:rowOff>285750</xdr:rowOff>
    </xdr:from>
    <xdr:to>
      <xdr:col>5</xdr:col>
      <xdr:colOff>15287625</xdr:colOff>
      <xdr:row>4</xdr:row>
      <xdr:rowOff>714375</xdr:rowOff>
    </xdr:to>
    <xdr:pic>
      <xdr:nvPicPr>
        <xdr:cNvPr id="206894" name="Picture 3" descr="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376975" y="285750"/>
          <a:ext cx="4562475" cy="443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142875</xdr:colOff>
          <xdr:row>0</xdr:row>
          <xdr:rowOff>0</xdr:rowOff>
        </xdr:from>
        <xdr:to>
          <xdr:col>1</xdr:col>
          <xdr:colOff>1009650</xdr:colOff>
          <xdr:row>0</xdr:row>
          <xdr:rowOff>0</xdr:rowOff>
        </xdr:to>
        <xdr:sp macro="" textlink="">
          <xdr:nvSpPr>
            <xdr:cNvPr id="195585" name="Object 1" hidden="1">
              <a:extLst>
                <a:ext uri="{63B3BB69-23CF-44E3-9099-C40C66FF867C}">
                  <a14:compatExt spid="_x0000_s1955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142875</xdr:colOff>
          <xdr:row>0</xdr:row>
          <xdr:rowOff>0</xdr:rowOff>
        </xdr:from>
        <xdr:to>
          <xdr:col>1</xdr:col>
          <xdr:colOff>1009650</xdr:colOff>
          <xdr:row>0</xdr:row>
          <xdr:rowOff>0</xdr:rowOff>
        </xdr:to>
        <xdr:sp macro="" textlink="">
          <xdr:nvSpPr>
            <xdr:cNvPr id="195586" name="Object 2" hidden="1">
              <a:extLst>
                <a:ext uri="{63B3BB69-23CF-44E3-9099-C40C66FF867C}">
                  <a14:compatExt spid="_x0000_s195586"/>
                </a:ext>
              </a:extLst>
            </xdr:cNvPr>
            <xdr:cNvSpPr/>
          </xdr:nvSpPr>
          <xdr:spPr>
            <a:xfrm>
              <a:off x="0" y="0"/>
              <a:ext cx="0" cy="0"/>
            </a:xfrm>
            <a:prstGeom prst="rect">
              <a:avLst/>
            </a:prstGeom>
          </xdr:spPr>
        </xdr:sp>
        <xdr:clientData/>
      </xdr:twoCellAnchor>
    </mc:Choice>
    <mc:Fallback/>
  </mc:AlternateContent>
  <xdr:twoCellAnchor editAs="oneCell">
    <xdr:from>
      <xdr:col>5</xdr:col>
      <xdr:colOff>10525125</xdr:colOff>
      <xdr:row>0</xdr:row>
      <xdr:rowOff>247650</xdr:rowOff>
    </xdr:from>
    <xdr:to>
      <xdr:col>5</xdr:col>
      <xdr:colOff>15059025</xdr:colOff>
      <xdr:row>4</xdr:row>
      <xdr:rowOff>571500</xdr:rowOff>
    </xdr:to>
    <xdr:pic>
      <xdr:nvPicPr>
        <xdr:cNvPr id="195630" name="Picture 3" descr="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85875" y="247650"/>
          <a:ext cx="4533900" cy="450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142875</xdr:colOff>
          <xdr:row>0</xdr:row>
          <xdr:rowOff>0</xdr:rowOff>
        </xdr:from>
        <xdr:to>
          <xdr:col>1</xdr:col>
          <xdr:colOff>1028700</xdr:colOff>
          <xdr:row>0</xdr:row>
          <xdr:rowOff>0</xdr:rowOff>
        </xdr:to>
        <xdr:sp macro="" textlink="">
          <xdr:nvSpPr>
            <xdr:cNvPr id="193537" name="Object 1" hidden="1">
              <a:extLst>
                <a:ext uri="{63B3BB69-23CF-44E3-9099-C40C66FF867C}">
                  <a14:compatExt spid="_x0000_s1935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142875</xdr:colOff>
          <xdr:row>0</xdr:row>
          <xdr:rowOff>0</xdr:rowOff>
        </xdr:from>
        <xdr:to>
          <xdr:col>1</xdr:col>
          <xdr:colOff>1028700</xdr:colOff>
          <xdr:row>0</xdr:row>
          <xdr:rowOff>0</xdr:rowOff>
        </xdr:to>
        <xdr:sp macro="" textlink="">
          <xdr:nvSpPr>
            <xdr:cNvPr id="193538" name="Object 2" hidden="1">
              <a:extLst>
                <a:ext uri="{63B3BB69-23CF-44E3-9099-C40C66FF867C}">
                  <a14:compatExt spid="_x0000_s193538"/>
                </a:ext>
              </a:extLst>
            </xdr:cNvPr>
            <xdr:cNvSpPr/>
          </xdr:nvSpPr>
          <xdr:spPr>
            <a:xfrm>
              <a:off x="0" y="0"/>
              <a:ext cx="0" cy="0"/>
            </a:xfrm>
            <a:prstGeom prst="rect">
              <a:avLst/>
            </a:prstGeom>
          </xdr:spPr>
        </xdr:sp>
        <xdr:clientData/>
      </xdr:twoCellAnchor>
    </mc:Choice>
    <mc:Fallback/>
  </mc:AlternateContent>
  <xdr:twoCellAnchor editAs="oneCell">
    <xdr:from>
      <xdr:col>7</xdr:col>
      <xdr:colOff>10610850</xdr:colOff>
      <xdr:row>0</xdr:row>
      <xdr:rowOff>180975</xdr:rowOff>
    </xdr:from>
    <xdr:to>
      <xdr:col>7</xdr:col>
      <xdr:colOff>15154275</xdr:colOff>
      <xdr:row>4</xdr:row>
      <xdr:rowOff>676275</xdr:rowOff>
    </xdr:to>
    <xdr:pic>
      <xdr:nvPicPr>
        <xdr:cNvPr id="193583" name="Picture 4" descr="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05350" y="180975"/>
          <a:ext cx="4543425" cy="443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5</xdr:col>
      <xdr:colOff>10648950</xdr:colOff>
      <xdr:row>0</xdr:row>
      <xdr:rowOff>209550</xdr:rowOff>
    </xdr:from>
    <xdr:to>
      <xdr:col>5</xdr:col>
      <xdr:colOff>15211425</xdr:colOff>
      <xdr:row>4</xdr:row>
      <xdr:rowOff>628650</xdr:rowOff>
    </xdr:to>
    <xdr:pic>
      <xdr:nvPicPr>
        <xdr:cNvPr id="194606" name="Picture 3" descr="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700200" y="209550"/>
          <a:ext cx="4562475" cy="449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5</xdr:col>
      <xdr:colOff>10648950</xdr:colOff>
      <xdr:row>0</xdr:row>
      <xdr:rowOff>209550</xdr:rowOff>
    </xdr:from>
    <xdr:to>
      <xdr:col>5</xdr:col>
      <xdr:colOff>15211425</xdr:colOff>
      <xdr:row>4</xdr:row>
      <xdr:rowOff>628650</xdr:rowOff>
    </xdr:to>
    <xdr:pic>
      <xdr:nvPicPr>
        <xdr:cNvPr id="207916" name="Picture 1" descr="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405050" y="209550"/>
          <a:ext cx="4562475" cy="449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1</xdr:row>
      <xdr:rowOff>47625</xdr:rowOff>
    </xdr:from>
    <xdr:to>
      <xdr:col>2</xdr:col>
      <xdr:colOff>647700</xdr:colOff>
      <xdr:row>5</xdr:row>
      <xdr:rowOff>438150</xdr:rowOff>
    </xdr:to>
    <xdr:pic>
      <xdr:nvPicPr>
        <xdr:cNvPr id="19503" name="Picture 4" descr="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133350"/>
          <a:ext cx="19812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8</xdr:row>
      <xdr:rowOff>0</xdr:rowOff>
    </xdr:from>
    <xdr:to>
      <xdr:col>4</xdr:col>
      <xdr:colOff>0</xdr:colOff>
      <xdr:row>8</xdr:row>
      <xdr:rowOff>0</xdr:rowOff>
    </xdr:to>
    <xdr:sp macro="" textlink="">
      <xdr:nvSpPr>
        <xdr:cNvPr id="2" name="Rectangle 1"/>
        <xdr:cNvSpPr>
          <a:spLocks noChangeArrowheads="1"/>
        </xdr:cNvSpPr>
      </xdr:nvSpPr>
      <xdr:spPr bwMode="auto">
        <a:xfrm>
          <a:off x="23561040" y="9166860"/>
          <a:ext cx="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 uri="{53640926-AAD7-44D8-BBD7-CCE9431645EC}">
            <a14:shadowObscured xmlns:a14="http://schemas.microsoft.com/office/drawing/2010/main" val="1"/>
          </a:ext>
        </a:extLst>
      </xdr:spPr>
    </xdr:sp>
    <xdr:clientData/>
  </xdr:twoCellAnchor>
  <xdr:twoCellAnchor>
    <xdr:from>
      <xdr:col>4</xdr:col>
      <xdr:colOff>0</xdr:colOff>
      <xdr:row>8</xdr:row>
      <xdr:rowOff>0</xdr:rowOff>
    </xdr:from>
    <xdr:to>
      <xdr:col>4</xdr:col>
      <xdr:colOff>0</xdr:colOff>
      <xdr:row>8</xdr:row>
      <xdr:rowOff>0</xdr:rowOff>
    </xdr:to>
    <xdr:sp macro="" textlink="">
      <xdr:nvSpPr>
        <xdr:cNvPr id="3" name="Rectangle 2"/>
        <xdr:cNvSpPr>
          <a:spLocks noChangeArrowheads="1"/>
        </xdr:cNvSpPr>
      </xdr:nvSpPr>
      <xdr:spPr bwMode="auto">
        <a:xfrm>
          <a:off x="23561040" y="9166860"/>
          <a:ext cx="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 uri="{53640926-AAD7-44D8-BBD7-CCE9431645EC}">
            <a14:shadowObscured xmlns:a14="http://schemas.microsoft.com/office/drawing/2010/main" val="1"/>
          </a:ext>
        </a:extLst>
      </xdr:spPr>
    </xdr:sp>
    <xdr:clientData/>
  </xdr:twoCellAnchor>
  <xdr:twoCellAnchor>
    <xdr:from>
      <xdr:col>3</xdr:col>
      <xdr:colOff>0</xdr:colOff>
      <xdr:row>8</xdr:row>
      <xdr:rowOff>0</xdr:rowOff>
    </xdr:from>
    <xdr:to>
      <xdr:col>3</xdr:col>
      <xdr:colOff>0</xdr:colOff>
      <xdr:row>8</xdr:row>
      <xdr:rowOff>0</xdr:rowOff>
    </xdr:to>
    <xdr:sp macro="" textlink="">
      <xdr:nvSpPr>
        <xdr:cNvPr id="4" name="Rectangle 3"/>
        <xdr:cNvSpPr>
          <a:spLocks noChangeArrowheads="1"/>
        </xdr:cNvSpPr>
      </xdr:nvSpPr>
      <xdr:spPr bwMode="auto">
        <a:xfrm>
          <a:off x="16611600" y="9166860"/>
          <a:ext cx="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 uri="{53640926-AAD7-44D8-BBD7-CCE9431645EC}">
            <a14:shadowObscured xmlns:a14="http://schemas.microsoft.com/office/drawing/2010/main" val="1"/>
          </a:ext>
        </a:extLst>
      </xdr:spPr>
    </xdr:sp>
    <xdr:clientData/>
  </xdr:twoCellAnchor>
  <xdr:twoCellAnchor>
    <xdr:from>
      <xdr:col>3</xdr:col>
      <xdr:colOff>0</xdr:colOff>
      <xdr:row>8</xdr:row>
      <xdr:rowOff>0</xdr:rowOff>
    </xdr:from>
    <xdr:to>
      <xdr:col>3</xdr:col>
      <xdr:colOff>0</xdr:colOff>
      <xdr:row>8</xdr:row>
      <xdr:rowOff>0</xdr:rowOff>
    </xdr:to>
    <xdr:sp macro="" textlink="">
      <xdr:nvSpPr>
        <xdr:cNvPr id="5" name="Rectangle 4"/>
        <xdr:cNvSpPr>
          <a:spLocks noChangeArrowheads="1"/>
        </xdr:cNvSpPr>
      </xdr:nvSpPr>
      <xdr:spPr bwMode="auto">
        <a:xfrm>
          <a:off x="16611600" y="9166860"/>
          <a:ext cx="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 uri="{53640926-AAD7-44D8-BBD7-CCE9431645EC}">
            <a14:shadowObscured xmlns:a14="http://schemas.microsoft.com/office/drawing/2010/main" val="1"/>
          </a:ext>
        </a:extLst>
      </xdr:spPr>
    </xdr:sp>
    <xdr:clientData/>
  </xdr:twoCellAnchor>
  <xdr:twoCellAnchor>
    <xdr:from>
      <xdr:col>4</xdr:col>
      <xdr:colOff>0</xdr:colOff>
      <xdr:row>131</xdr:row>
      <xdr:rowOff>0</xdr:rowOff>
    </xdr:from>
    <xdr:to>
      <xdr:col>4</xdr:col>
      <xdr:colOff>0</xdr:colOff>
      <xdr:row>131</xdr:row>
      <xdr:rowOff>0</xdr:rowOff>
    </xdr:to>
    <xdr:sp macro="" textlink="">
      <xdr:nvSpPr>
        <xdr:cNvPr id="6" name="Rectangle 5"/>
        <xdr:cNvSpPr>
          <a:spLocks noChangeArrowheads="1"/>
        </xdr:cNvSpPr>
      </xdr:nvSpPr>
      <xdr:spPr bwMode="auto">
        <a:xfrm>
          <a:off x="23561040" y="131940300"/>
          <a:ext cx="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 uri="{53640926-AAD7-44D8-BBD7-CCE9431645EC}">
            <a14:shadowObscured xmlns:a14="http://schemas.microsoft.com/office/drawing/2010/main" val="1"/>
          </a:ext>
        </a:extLst>
      </xdr:spPr>
    </xdr:sp>
    <xdr:clientData/>
  </xdr:twoCellAnchor>
  <xdr:twoCellAnchor>
    <xdr:from>
      <xdr:col>4</xdr:col>
      <xdr:colOff>0</xdr:colOff>
      <xdr:row>131</xdr:row>
      <xdr:rowOff>0</xdr:rowOff>
    </xdr:from>
    <xdr:to>
      <xdr:col>4</xdr:col>
      <xdr:colOff>0</xdr:colOff>
      <xdr:row>131</xdr:row>
      <xdr:rowOff>0</xdr:rowOff>
    </xdr:to>
    <xdr:sp macro="" textlink="">
      <xdr:nvSpPr>
        <xdr:cNvPr id="7" name="Rectangle 6"/>
        <xdr:cNvSpPr>
          <a:spLocks noChangeArrowheads="1"/>
        </xdr:cNvSpPr>
      </xdr:nvSpPr>
      <xdr:spPr bwMode="auto">
        <a:xfrm>
          <a:off x="23561040" y="131940300"/>
          <a:ext cx="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 uri="{53640926-AAD7-44D8-BBD7-CCE9431645EC}">
            <a14:shadowObscured xmlns:a14="http://schemas.microsoft.com/office/drawing/2010/main" val="1"/>
          </a:ext>
        </a:extLst>
      </xdr:spPr>
    </xdr:sp>
    <xdr:clientData/>
  </xdr:twoCellAnchor>
  <xdr:twoCellAnchor editAs="oneCell">
    <xdr:from>
      <xdr:col>5</xdr:col>
      <xdr:colOff>10125075</xdr:colOff>
      <xdr:row>0</xdr:row>
      <xdr:rowOff>142875</xdr:rowOff>
    </xdr:from>
    <xdr:to>
      <xdr:col>5</xdr:col>
      <xdr:colOff>14678025</xdr:colOff>
      <xdr:row>4</xdr:row>
      <xdr:rowOff>695325</xdr:rowOff>
    </xdr:to>
    <xdr:pic>
      <xdr:nvPicPr>
        <xdr:cNvPr id="8" name="Picture 7" descr="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051095" y="142875"/>
          <a:ext cx="4552950" cy="4491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104775</xdr:colOff>
      <xdr:row>0</xdr:row>
      <xdr:rowOff>0</xdr:rowOff>
    </xdr:from>
    <xdr:to>
      <xdr:col>1</xdr:col>
      <xdr:colOff>2019300</xdr:colOff>
      <xdr:row>0</xdr:row>
      <xdr:rowOff>0</xdr:rowOff>
    </xdr:to>
    <xdr:pic>
      <xdr:nvPicPr>
        <xdr:cNvPr id="209927"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0"/>
          <a:ext cx="1914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1</xdr:col>
          <xdr:colOff>104775</xdr:colOff>
          <xdr:row>0</xdr:row>
          <xdr:rowOff>0</xdr:rowOff>
        </xdr:from>
        <xdr:to>
          <xdr:col>1</xdr:col>
          <xdr:colOff>2019300</xdr:colOff>
          <xdr:row>0</xdr:row>
          <xdr:rowOff>0</xdr:rowOff>
        </xdr:to>
        <xdr:sp macro="" textlink="">
          <xdr:nvSpPr>
            <xdr:cNvPr id="2" name="Object 7" hidden="1">
              <a:extLst>
                <a:ext uri="{63B3BB69-23CF-44E3-9099-C40C66FF867C}">
                  <a14:compatExt spid="_x0000_s209927"/>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4</xdr:col>
      <xdr:colOff>0</xdr:colOff>
      <xdr:row>8</xdr:row>
      <xdr:rowOff>0</xdr:rowOff>
    </xdr:from>
    <xdr:to>
      <xdr:col>4</xdr:col>
      <xdr:colOff>0</xdr:colOff>
      <xdr:row>8</xdr:row>
      <xdr:rowOff>0</xdr:rowOff>
    </xdr:to>
    <xdr:sp macro="" textlink="">
      <xdr:nvSpPr>
        <xdr:cNvPr id="211247" name="Rectangle 1"/>
        <xdr:cNvSpPr>
          <a:spLocks noChangeArrowheads="1"/>
        </xdr:cNvSpPr>
      </xdr:nvSpPr>
      <xdr:spPr bwMode="auto">
        <a:xfrm>
          <a:off x="19973925" y="9534525"/>
          <a:ext cx="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 uri="{53640926-AAD7-44D8-BBD7-CCE9431645EC}">
            <a14:shadowObscured xmlns:a14="http://schemas.microsoft.com/office/drawing/2010/main" val="1"/>
          </a:ext>
        </a:extLst>
      </xdr:spPr>
    </xdr:sp>
    <xdr:clientData/>
  </xdr:twoCellAnchor>
  <xdr:twoCellAnchor>
    <xdr:from>
      <xdr:col>4</xdr:col>
      <xdr:colOff>0</xdr:colOff>
      <xdr:row>8</xdr:row>
      <xdr:rowOff>0</xdr:rowOff>
    </xdr:from>
    <xdr:to>
      <xdr:col>4</xdr:col>
      <xdr:colOff>0</xdr:colOff>
      <xdr:row>8</xdr:row>
      <xdr:rowOff>0</xdr:rowOff>
    </xdr:to>
    <xdr:sp macro="" textlink="">
      <xdr:nvSpPr>
        <xdr:cNvPr id="211248" name="Rectangle 2"/>
        <xdr:cNvSpPr>
          <a:spLocks noChangeArrowheads="1"/>
        </xdr:cNvSpPr>
      </xdr:nvSpPr>
      <xdr:spPr bwMode="auto">
        <a:xfrm>
          <a:off x="19973925" y="9534525"/>
          <a:ext cx="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 uri="{53640926-AAD7-44D8-BBD7-CCE9431645EC}">
            <a14:shadowObscured xmlns:a14="http://schemas.microsoft.com/office/drawing/2010/main" val="1"/>
          </a:ext>
        </a:extLst>
      </xdr:spPr>
    </xdr:sp>
    <xdr:clientData/>
  </xdr:twoCellAnchor>
  <xdr:twoCellAnchor>
    <xdr:from>
      <xdr:col>3</xdr:col>
      <xdr:colOff>0</xdr:colOff>
      <xdr:row>8</xdr:row>
      <xdr:rowOff>0</xdr:rowOff>
    </xdr:from>
    <xdr:to>
      <xdr:col>3</xdr:col>
      <xdr:colOff>0</xdr:colOff>
      <xdr:row>8</xdr:row>
      <xdr:rowOff>0</xdr:rowOff>
    </xdr:to>
    <xdr:sp macro="" textlink="">
      <xdr:nvSpPr>
        <xdr:cNvPr id="211249" name="Rectangle 3"/>
        <xdr:cNvSpPr>
          <a:spLocks noChangeArrowheads="1"/>
        </xdr:cNvSpPr>
      </xdr:nvSpPr>
      <xdr:spPr bwMode="auto">
        <a:xfrm>
          <a:off x="16592550" y="9534525"/>
          <a:ext cx="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 uri="{53640926-AAD7-44D8-BBD7-CCE9431645EC}">
            <a14:shadowObscured xmlns:a14="http://schemas.microsoft.com/office/drawing/2010/main" val="1"/>
          </a:ext>
        </a:extLst>
      </xdr:spPr>
    </xdr:sp>
    <xdr:clientData/>
  </xdr:twoCellAnchor>
  <xdr:twoCellAnchor>
    <xdr:from>
      <xdr:col>3</xdr:col>
      <xdr:colOff>0</xdr:colOff>
      <xdr:row>8</xdr:row>
      <xdr:rowOff>0</xdr:rowOff>
    </xdr:from>
    <xdr:to>
      <xdr:col>3</xdr:col>
      <xdr:colOff>0</xdr:colOff>
      <xdr:row>8</xdr:row>
      <xdr:rowOff>0</xdr:rowOff>
    </xdr:to>
    <xdr:sp macro="" textlink="">
      <xdr:nvSpPr>
        <xdr:cNvPr id="211250" name="Rectangle 4"/>
        <xdr:cNvSpPr>
          <a:spLocks noChangeArrowheads="1"/>
        </xdr:cNvSpPr>
      </xdr:nvSpPr>
      <xdr:spPr bwMode="auto">
        <a:xfrm>
          <a:off x="16592550" y="9534525"/>
          <a:ext cx="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 uri="{53640926-AAD7-44D8-BBD7-CCE9431645EC}">
            <a14:shadowObscured xmlns:a14="http://schemas.microsoft.com/office/drawing/2010/main" val="1"/>
          </a:ext>
        </a:extLst>
      </xdr:spPr>
    </xdr:sp>
    <xdr:clientData/>
  </xdr:twoCellAnchor>
  <xdr:twoCellAnchor>
    <xdr:from>
      <xdr:col>4</xdr:col>
      <xdr:colOff>0</xdr:colOff>
      <xdr:row>133</xdr:row>
      <xdr:rowOff>0</xdr:rowOff>
    </xdr:from>
    <xdr:to>
      <xdr:col>4</xdr:col>
      <xdr:colOff>0</xdr:colOff>
      <xdr:row>133</xdr:row>
      <xdr:rowOff>0</xdr:rowOff>
    </xdr:to>
    <xdr:sp macro="" textlink="">
      <xdr:nvSpPr>
        <xdr:cNvPr id="211251" name="Rectangle 5"/>
        <xdr:cNvSpPr>
          <a:spLocks noChangeArrowheads="1"/>
        </xdr:cNvSpPr>
      </xdr:nvSpPr>
      <xdr:spPr bwMode="auto">
        <a:xfrm>
          <a:off x="19973925" y="121443750"/>
          <a:ext cx="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 uri="{53640926-AAD7-44D8-BBD7-CCE9431645EC}">
            <a14:shadowObscured xmlns:a14="http://schemas.microsoft.com/office/drawing/2010/main" val="1"/>
          </a:ext>
        </a:extLst>
      </xdr:spPr>
    </xdr:sp>
    <xdr:clientData/>
  </xdr:twoCellAnchor>
  <xdr:twoCellAnchor>
    <xdr:from>
      <xdr:col>4</xdr:col>
      <xdr:colOff>0</xdr:colOff>
      <xdr:row>133</xdr:row>
      <xdr:rowOff>0</xdr:rowOff>
    </xdr:from>
    <xdr:to>
      <xdr:col>4</xdr:col>
      <xdr:colOff>0</xdr:colOff>
      <xdr:row>133</xdr:row>
      <xdr:rowOff>0</xdr:rowOff>
    </xdr:to>
    <xdr:sp macro="" textlink="">
      <xdr:nvSpPr>
        <xdr:cNvPr id="211252" name="Rectangle 6"/>
        <xdr:cNvSpPr>
          <a:spLocks noChangeArrowheads="1"/>
        </xdr:cNvSpPr>
      </xdr:nvSpPr>
      <xdr:spPr bwMode="auto">
        <a:xfrm>
          <a:off x="19973925" y="121443750"/>
          <a:ext cx="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 uri="{53640926-AAD7-44D8-BBD7-CCE9431645EC}">
            <a14:shadowObscured xmlns:a14="http://schemas.microsoft.com/office/drawing/2010/main" val="1"/>
          </a:ext>
        </a:extLst>
      </xdr:spPr>
    </xdr:sp>
    <xdr:clientData/>
  </xdr:twoCellAnchor>
  <mc:AlternateContent xmlns:mc="http://schemas.openxmlformats.org/markup-compatibility/2006">
    <mc:Choice xmlns:a14="http://schemas.microsoft.com/office/drawing/2010/main" Requires="a14">
      <xdr:twoCellAnchor>
        <xdr:from>
          <xdr:col>1</xdr:col>
          <xdr:colOff>104775</xdr:colOff>
          <xdr:row>0</xdr:row>
          <xdr:rowOff>0</xdr:rowOff>
        </xdr:from>
        <xdr:to>
          <xdr:col>1</xdr:col>
          <xdr:colOff>2028825</xdr:colOff>
          <xdr:row>0</xdr:row>
          <xdr:rowOff>0</xdr:rowOff>
        </xdr:to>
        <xdr:sp macro="" textlink="">
          <xdr:nvSpPr>
            <xdr:cNvPr id="210951" name="Object 7" hidden="1">
              <a:extLst>
                <a:ext uri="{63B3BB69-23CF-44E3-9099-C40C66FF867C}">
                  <a14:compatExt spid="_x0000_s210951"/>
                </a:ext>
              </a:extLst>
            </xdr:cNvPr>
            <xdr:cNvSpPr/>
          </xdr:nvSpPr>
          <xdr:spPr>
            <a:xfrm>
              <a:off x="0" y="0"/>
              <a:ext cx="0" cy="0"/>
            </a:xfrm>
            <a:prstGeom prst="rect">
              <a:avLst/>
            </a:prstGeom>
          </xdr:spPr>
        </xdr:sp>
        <xdr:clientData/>
      </xdr:twoCellAnchor>
    </mc:Choice>
    <mc:Fallback/>
  </mc:AlternateContent>
  <xdr:twoCellAnchor editAs="oneCell">
    <xdr:from>
      <xdr:col>5</xdr:col>
      <xdr:colOff>10096500</xdr:colOff>
      <xdr:row>0</xdr:row>
      <xdr:rowOff>66675</xdr:rowOff>
    </xdr:from>
    <xdr:to>
      <xdr:col>5</xdr:col>
      <xdr:colOff>14649450</xdr:colOff>
      <xdr:row>4</xdr:row>
      <xdr:rowOff>638175</xdr:rowOff>
    </xdr:to>
    <xdr:pic>
      <xdr:nvPicPr>
        <xdr:cNvPr id="211253" name="Picture 8" descr="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271575" y="66675"/>
          <a:ext cx="4552950" cy="451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8</xdr:row>
      <xdr:rowOff>0</xdr:rowOff>
    </xdr:from>
    <xdr:to>
      <xdr:col>5</xdr:col>
      <xdr:colOff>0</xdr:colOff>
      <xdr:row>8</xdr:row>
      <xdr:rowOff>0</xdr:rowOff>
    </xdr:to>
    <xdr:sp macro="" textlink="">
      <xdr:nvSpPr>
        <xdr:cNvPr id="225372" name="Rectangle 1"/>
        <xdr:cNvSpPr>
          <a:spLocks noChangeArrowheads="1"/>
        </xdr:cNvSpPr>
      </xdr:nvSpPr>
      <xdr:spPr bwMode="auto">
        <a:xfrm>
          <a:off x="22917150" y="9191625"/>
          <a:ext cx="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 uri="{53640926-AAD7-44D8-BBD7-CCE9431645EC}">
            <a14:shadowObscured xmlns:a14="http://schemas.microsoft.com/office/drawing/2010/main" val="1"/>
          </a:ext>
        </a:extLst>
      </xdr:spPr>
    </xdr:sp>
    <xdr:clientData/>
  </xdr:twoCellAnchor>
  <xdr:twoCellAnchor>
    <xdr:from>
      <xdr:col>5</xdr:col>
      <xdr:colOff>0</xdr:colOff>
      <xdr:row>8</xdr:row>
      <xdr:rowOff>0</xdr:rowOff>
    </xdr:from>
    <xdr:to>
      <xdr:col>5</xdr:col>
      <xdr:colOff>0</xdr:colOff>
      <xdr:row>8</xdr:row>
      <xdr:rowOff>0</xdr:rowOff>
    </xdr:to>
    <xdr:sp macro="" textlink="">
      <xdr:nvSpPr>
        <xdr:cNvPr id="225373" name="Rectangle 2"/>
        <xdr:cNvSpPr>
          <a:spLocks noChangeArrowheads="1"/>
        </xdr:cNvSpPr>
      </xdr:nvSpPr>
      <xdr:spPr bwMode="auto">
        <a:xfrm>
          <a:off x="22917150" y="9191625"/>
          <a:ext cx="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 uri="{53640926-AAD7-44D8-BBD7-CCE9431645EC}">
            <a14:shadowObscured xmlns:a14="http://schemas.microsoft.com/office/drawing/2010/main" val="1"/>
          </a:ext>
        </a:extLst>
      </xdr:spPr>
    </xdr:sp>
    <xdr:clientData/>
  </xdr:twoCellAnchor>
  <xdr:twoCellAnchor>
    <xdr:from>
      <xdr:col>3</xdr:col>
      <xdr:colOff>0</xdr:colOff>
      <xdr:row>8</xdr:row>
      <xdr:rowOff>0</xdr:rowOff>
    </xdr:from>
    <xdr:to>
      <xdr:col>3</xdr:col>
      <xdr:colOff>0</xdr:colOff>
      <xdr:row>8</xdr:row>
      <xdr:rowOff>0</xdr:rowOff>
    </xdr:to>
    <xdr:sp macro="" textlink="">
      <xdr:nvSpPr>
        <xdr:cNvPr id="225374" name="Rectangle 3"/>
        <xdr:cNvSpPr>
          <a:spLocks noChangeArrowheads="1"/>
        </xdr:cNvSpPr>
      </xdr:nvSpPr>
      <xdr:spPr bwMode="auto">
        <a:xfrm>
          <a:off x="16154400" y="9191625"/>
          <a:ext cx="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 uri="{53640926-AAD7-44D8-BBD7-CCE9431645EC}">
            <a14:shadowObscured xmlns:a14="http://schemas.microsoft.com/office/drawing/2010/main" val="1"/>
          </a:ext>
        </a:extLst>
      </xdr:spPr>
    </xdr:sp>
    <xdr:clientData/>
  </xdr:twoCellAnchor>
  <xdr:twoCellAnchor>
    <xdr:from>
      <xdr:col>3</xdr:col>
      <xdr:colOff>0</xdr:colOff>
      <xdr:row>8</xdr:row>
      <xdr:rowOff>0</xdr:rowOff>
    </xdr:from>
    <xdr:to>
      <xdr:col>3</xdr:col>
      <xdr:colOff>0</xdr:colOff>
      <xdr:row>8</xdr:row>
      <xdr:rowOff>0</xdr:rowOff>
    </xdr:to>
    <xdr:sp macro="" textlink="">
      <xdr:nvSpPr>
        <xdr:cNvPr id="225375" name="Rectangle 4"/>
        <xdr:cNvSpPr>
          <a:spLocks noChangeArrowheads="1"/>
        </xdr:cNvSpPr>
      </xdr:nvSpPr>
      <xdr:spPr bwMode="auto">
        <a:xfrm>
          <a:off x="16154400" y="9191625"/>
          <a:ext cx="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 uri="{53640926-AAD7-44D8-BBD7-CCE9431645EC}">
            <a14:shadowObscured xmlns:a14="http://schemas.microsoft.com/office/drawing/2010/main" val="1"/>
          </a:ext>
        </a:extLst>
      </xdr:spPr>
    </xdr:sp>
    <xdr:clientData/>
  </xdr:twoCellAnchor>
  <xdr:twoCellAnchor>
    <xdr:from>
      <xdr:col>5</xdr:col>
      <xdr:colOff>0</xdr:colOff>
      <xdr:row>145</xdr:row>
      <xdr:rowOff>0</xdr:rowOff>
    </xdr:from>
    <xdr:to>
      <xdr:col>5</xdr:col>
      <xdr:colOff>0</xdr:colOff>
      <xdr:row>145</xdr:row>
      <xdr:rowOff>0</xdr:rowOff>
    </xdr:to>
    <xdr:sp macro="" textlink="">
      <xdr:nvSpPr>
        <xdr:cNvPr id="225376" name="Rectangle 5"/>
        <xdr:cNvSpPr>
          <a:spLocks noChangeArrowheads="1"/>
        </xdr:cNvSpPr>
      </xdr:nvSpPr>
      <xdr:spPr bwMode="auto">
        <a:xfrm>
          <a:off x="22917150" y="132845175"/>
          <a:ext cx="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 uri="{53640926-AAD7-44D8-BBD7-CCE9431645EC}">
            <a14:shadowObscured xmlns:a14="http://schemas.microsoft.com/office/drawing/2010/main" val="1"/>
          </a:ext>
        </a:extLst>
      </xdr:spPr>
    </xdr:sp>
    <xdr:clientData/>
  </xdr:twoCellAnchor>
  <xdr:twoCellAnchor>
    <xdr:from>
      <xdr:col>5</xdr:col>
      <xdr:colOff>0</xdr:colOff>
      <xdr:row>145</xdr:row>
      <xdr:rowOff>0</xdr:rowOff>
    </xdr:from>
    <xdr:to>
      <xdr:col>5</xdr:col>
      <xdr:colOff>0</xdr:colOff>
      <xdr:row>145</xdr:row>
      <xdr:rowOff>0</xdr:rowOff>
    </xdr:to>
    <xdr:sp macro="" textlink="">
      <xdr:nvSpPr>
        <xdr:cNvPr id="225377" name="Rectangle 6"/>
        <xdr:cNvSpPr>
          <a:spLocks noChangeArrowheads="1"/>
        </xdr:cNvSpPr>
      </xdr:nvSpPr>
      <xdr:spPr bwMode="auto">
        <a:xfrm>
          <a:off x="22917150" y="132845175"/>
          <a:ext cx="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 uri="{53640926-AAD7-44D8-BBD7-CCE9431645EC}">
            <a14:shadowObscured xmlns:a14="http://schemas.microsoft.com/office/drawing/2010/main" val="1"/>
          </a:ext>
        </a:extLst>
      </xdr:spPr>
    </xdr:sp>
    <xdr:clientData/>
  </xdr:twoCellAnchor>
  <xdr:twoCellAnchor editAs="oneCell">
    <xdr:from>
      <xdr:col>6</xdr:col>
      <xdr:colOff>10125075</xdr:colOff>
      <xdr:row>0</xdr:row>
      <xdr:rowOff>142875</xdr:rowOff>
    </xdr:from>
    <xdr:to>
      <xdr:col>6</xdr:col>
      <xdr:colOff>14678025</xdr:colOff>
      <xdr:row>4</xdr:row>
      <xdr:rowOff>695325</xdr:rowOff>
    </xdr:to>
    <xdr:pic>
      <xdr:nvPicPr>
        <xdr:cNvPr id="225378" name="Picture 7" descr="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157650" y="142875"/>
          <a:ext cx="4552950" cy="449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5</xdr:col>
      <xdr:colOff>0</xdr:colOff>
      <xdr:row>8</xdr:row>
      <xdr:rowOff>0</xdr:rowOff>
    </xdr:from>
    <xdr:to>
      <xdr:col>5</xdr:col>
      <xdr:colOff>0</xdr:colOff>
      <xdr:row>8</xdr:row>
      <xdr:rowOff>0</xdr:rowOff>
    </xdr:to>
    <xdr:sp macro="" textlink="">
      <xdr:nvSpPr>
        <xdr:cNvPr id="209199" name="Rectangle 1"/>
        <xdr:cNvSpPr>
          <a:spLocks noChangeArrowheads="1"/>
        </xdr:cNvSpPr>
      </xdr:nvSpPr>
      <xdr:spPr bwMode="auto">
        <a:xfrm>
          <a:off x="23031450" y="9820275"/>
          <a:ext cx="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 uri="{53640926-AAD7-44D8-BBD7-CCE9431645EC}">
            <a14:shadowObscured xmlns:a14="http://schemas.microsoft.com/office/drawing/2010/main" val="1"/>
          </a:ext>
        </a:extLst>
      </xdr:spPr>
    </xdr:sp>
    <xdr:clientData/>
  </xdr:twoCellAnchor>
  <xdr:twoCellAnchor>
    <xdr:from>
      <xdr:col>5</xdr:col>
      <xdr:colOff>0</xdr:colOff>
      <xdr:row>8</xdr:row>
      <xdr:rowOff>0</xdr:rowOff>
    </xdr:from>
    <xdr:to>
      <xdr:col>5</xdr:col>
      <xdr:colOff>0</xdr:colOff>
      <xdr:row>8</xdr:row>
      <xdr:rowOff>0</xdr:rowOff>
    </xdr:to>
    <xdr:sp macro="" textlink="">
      <xdr:nvSpPr>
        <xdr:cNvPr id="209200" name="Rectangle 2"/>
        <xdr:cNvSpPr>
          <a:spLocks noChangeArrowheads="1"/>
        </xdr:cNvSpPr>
      </xdr:nvSpPr>
      <xdr:spPr bwMode="auto">
        <a:xfrm>
          <a:off x="23031450" y="9820275"/>
          <a:ext cx="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 uri="{53640926-AAD7-44D8-BBD7-CCE9431645EC}">
            <a14:shadowObscured xmlns:a14="http://schemas.microsoft.com/office/drawing/2010/main" val="1"/>
          </a:ext>
        </a:extLst>
      </xdr:spPr>
    </xdr:sp>
    <xdr:clientData/>
  </xdr:twoCellAnchor>
  <xdr:twoCellAnchor>
    <xdr:from>
      <xdr:col>3</xdr:col>
      <xdr:colOff>0</xdr:colOff>
      <xdr:row>8</xdr:row>
      <xdr:rowOff>0</xdr:rowOff>
    </xdr:from>
    <xdr:to>
      <xdr:col>3</xdr:col>
      <xdr:colOff>0</xdr:colOff>
      <xdr:row>8</xdr:row>
      <xdr:rowOff>0</xdr:rowOff>
    </xdr:to>
    <xdr:sp macro="" textlink="">
      <xdr:nvSpPr>
        <xdr:cNvPr id="209201" name="Rectangle 3"/>
        <xdr:cNvSpPr>
          <a:spLocks noChangeArrowheads="1"/>
        </xdr:cNvSpPr>
      </xdr:nvSpPr>
      <xdr:spPr bwMode="auto">
        <a:xfrm>
          <a:off x="16268700" y="9820275"/>
          <a:ext cx="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 uri="{53640926-AAD7-44D8-BBD7-CCE9431645EC}">
            <a14:shadowObscured xmlns:a14="http://schemas.microsoft.com/office/drawing/2010/main" val="1"/>
          </a:ext>
        </a:extLst>
      </xdr:spPr>
    </xdr:sp>
    <xdr:clientData/>
  </xdr:twoCellAnchor>
  <xdr:twoCellAnchor>
    <xdr:from>
      <xdr:col>3</xdr:col>
      <xdr:colOff>0</xdr:colOff>
      <xdr:row>8</xdr:row>
      <xdr:rowOff>0</xdr:rowOff>
    </xdr:from>
    <xdr:to>
      <xdr:col>3</xdr:col>
      <xdr:colOff>0</xdr:colOff>
      <xdr:row>8</xdr:row>
      <xdr:rowOff>0</xdr:rowOff>
    </xdr:to>
    <xdr:sp macro="" textlink="">
      <xdr:nvSpPr>
        <xdr:cNvPr id="209202" name="Rectangle 4"/>
        <xdr:cNvSpPr>
          <a:spLocks noChangeArrowheads="1"/>
        </xdr:cNvSpPr>
      </xdr:nvSpPr>
      <xdr:spPr bwMode="auto">
        <a:xfrm>
          <a:off x="16268700" y="9820275"/>
          <a:ext cx="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 uri="{53640926-AAD7-44D8-BBD7-CCE9431645EC}">
            <a14:shadowObscured xmlns:a14="http://schemas.microsoft.com/office/drawing/2010/main" val="1"/>
          </a:ext>
        </a:extLst>
      </xdr:spPr>
    </xdr:sp>
    <xdr:clientData/>
  </xdr:twoCellAnchor>
  <xdr:twoCellAnchor>
    <xdr:from>
      <xdr:col>5</xdr:col>
      <xdr:colOff>0</xdr:colOff>
      <xdr:row>111</xdr:row>
      <xdr:rowOff>0</xdr:rowOff>
    </xdr:from>
    <xdr:to>
      <xdr:col>5</xdr:col>
      <xdr:colOff>0</xdr:colOff>
      <xdr:row>111</xdr:row>
      <xdr:rowOff>0</xdr:rowOff>
    </xdr:to>
    <xdr:sp macro="" textlink="">
      <xdr:nvSpPr>
        <xdr:cNvPr id="209203" name="Rectangle 5"/>
        <xdr:cNvSpPr>
          <a:spLocks noChangeArrowheads="1"/>
        </xdr:cNvSpPr>
      </xdr:nvSpPr>
      <xdr:spPr bwMode="auto">
        <a:xfrm>
          <a:off x="23031450" y="134902575"/>
          <a:ext cx="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 uri="{53640926-AAD7-44D8-BBD7-CCE9431645EC}">
            <a14:shadowObscured xmlns:a14="http://schemas.microsoft.com/office/drawing/2010/main" val="1"/>
          </a:ext>
        </a:extLst>
      </xdr:spPr>
    </xdr:sp>
    <xdr:clientData/>
  </xdr:twoCellAnchor>
  <xdr:twoCellAnchor>
    <xdr:from>
      <xdr:col>5</xdr:col>
      <xdr:colOff>0</xdr:colOff>
      <xdr:row>111</xdr:row>
      <xdr:rowOff>0</xdr:rowOff>
    </xdr:from>
    <xdr:to>
      <xdr:col>5</xdr:col>
      <xdr:colOff>0</xdr:colOff>
      <xdr:row>111</xdr:row>
      <xdr:rowOff>0</xdr:rowOff>
    </xdr:to>
    <xdr:sp macro="" textlink="">
      <xdr:nvSpPr>
        <xdr:cNvPr id="209204" name="Rectangle 6"/>
        <xdr:cNvSpPr>
          <a:spLocks noChangeArrowheads="1"/>
        </xdr:cNvSpPr>
      </xdr:nvSpPr>
      <xdr:spPr bwMode="auto">
        <a:xfrm>
          <a:off x="23031450" y="134902575"/>
          <a:ext cx="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 uri="{53640926-AAD7-44D8-BBD7-CCE9431645EC}">
            <a14:shadowObscured xmlns:a14="http://schemas.microsoft.com/office/drawing/2010/main" val="1"/>
          </a:ext>
        </a:extLst>
      </xdr:spPr>
    </xdr:sp>
    <xdr:clientData/>
  </xdr:twoCellAnchor>
  <xdr:twoCellAnchor editAs="oneCell">
    <xdr:from>
      <xdr:col>6</xdr:col>
      <xdr:colOff>10125075</xdr:colOff>
      <xdr:row>0</xdr:row>
      <xdr:rowOff>104775</xdr:rowOff>
    </xdr:from>
    <xdr:to>
      <xdr:col>6</xdr:col>
      <xdr:colOff>14678025</xdr:colOff>
      <xdr:row>4</xdr:row>
      <xdr:rowOff>772583</xdr:rowOff>
    </xdr:to>
    <xdr:pic>
      <xdr:nvPicPr>
        <xdr:cNvPr id="209205" name="Picture 7" descr="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8625" y="104775"/>
          <a:ext cx="4552950" cy="450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104775</xdr:colOff>
      <xdr:row>0</xdr:row>
      <xdr:rowOff>0</xdr:rowOff>
    </xdr:from>
    <xdr:to>
      <xdr:col>1</xdr:col>
      <xdr:colOff>2000250</xdr:colOff>
      <xdr:row>0</xdr:row>
      <xdr:rowOff>0</xdr:rowOff>
    </xdr:to>
    <xdr:pic>
      <xdr:nvPicPr>
        <xdr:cNvPr id="212999"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0"/>
          <a:ext cx="189547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1</xdr:col>
          <xdr:colOff>104775</xdr:colOff>
          <xdr:row>0</xdr:row>
          <xdr:rowOff>0</xdr:rowOff>
        </xdr:from>
        <xdr:to>
          <xdr:col>1</xdr:col>
          <xdr:colOff>2000250</xdr:colOff>
          <xdr:row>0</xdr:row>
          <xdr:rowOff>0</xdr:rowOff>
        </xdr:to>
        <xdr:sp macro="" textlink="">
          <xdr:nvSpPr>
            <xdr:cNvPr id="2" name="Object 7" hidden="1">
              <a:extLst>
                <a:ext uri="{63B3BB69-23CF-44E3-9099-C40C66FF867C}">
                  <a14:compatExt spid="_x0000_s212999"/>
                </a:ext>
              </a:extLst>
            </xdr:cNvPr>
            <xdr:cNvSpPr/>
          </xdr:nvSpPr>
          <xdr:spPr>
            <a:xfrm>
              <a:off x="0" y="0"/>
              <a:ext cx="0" cy="0"/>
            </a:xfrm>
            <a:prstGeom prst="rect">
              <a:avLst/>
            </a:prstGeom>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editAs="oneCell">
    <xdr:from>
      <xdr:col>5</xdr:col>
      <xdr:colOff>10687050</xdr:colOff>
      <xdr:row>0</xdr:row>
      <xdr:rowOff>104775</xdr:rowOff>
    </xdr:from>
    <xdr:to>
      <xdr:col>5</xdr:col>
      <xdr:colOff>15249525</xdr:colOff>
      <xdr:row>4</xdr:row>
      <xdr:rowOff>590550</xdr:rowOff>
    </xdr:to>
    <xdr:pic>
      <xdr:nvPicPr>
        <xdr:cNvPr id="2" name="Picture 85" descr="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34990" y="104775"/>
          <a:ext cx="4562475" cy="442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umg1569/Local%20Settings/Temporary%20Internet%20Files/OLK5/atest/PRIX.XLA"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lardone\c\A&#241;o%202001\Forecast\F(10+2)\ale\Bud98\chapister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Scelta File"/>
      <sheetName val="StampeSintesi"/>
      <sheetName val="SelModello"/>
      <sheetName val="Modelli"/>
      <sheetName val="Stampa Sintesi"/>
      <sheetName val="Scelta Files"/>
      <sheetName val="SelDocDati"/>
      <sheetName val="Doc Dati"/>
      <sheetName val="Sintesi"/>
      <sheetName val="GraficiIndiciRealeVisualePromo"/>
      <sheetName val="HIDE indice definizioni insiemi"/>
      <sheetName val="HIDE definizioni insiemi 1"/>
      <sheetName val="HIDE indice definizioni grafici"/>
      <sheetName val="HIDE definizioni grafici 1"/>
      <sheetName val="HIDE Note"/>
      <sheetName val="HIDE des(frmDefineCreateGraph)"/>
      <sheetName val="HIDE des(frmXlstart)"/>
      <sheetName val="HIDE menu(prix)"/>
      <sheetName val="PRI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pisteria"/>
      <sheetName val="Medium"/>
      <sheetName val="RIPCCAF96"/>
      <sheetName val="Euro-Q öngörü"/>
      <sheetName val="Juros Brasil F43"/>
      <sheetName val="Analisi del Valore - Foglio 1"/>
      <sheetName val="order"/>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12.bin"/><Relationship Id="rId5" Type="http://schemas.openxmlformats.org/officeDocument/2006/relationships/image" Target="../media/image3.png"/><Relationship Id="rId4" Type="http://schemas.openxmlformats.org/officeDocument/2006/relationships/oleObject" Target="../embeddings/oleObject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2.xml"/><Relationship Id="rId1" Type="http://schemas.openxmlformats.org/officeDocument/2006/relationships/printerSettings" Target="../printerSettings/printerSettings17.bin"/><Relationship Id="rId6" Type="http://schemas.openxmlformats.org/officeDocument/2006/relationships/oleObject" Target="../embeddings/oleObject5.bin"/><Relationship Id="rId5" Type="http://schemas.openxmlformats.org/officeDocument/2006/relationships/image" Target="../media/image3.png"/><Relationship Id="rId4" Type="http://schemas.openxmlformats.org/officeDocument/2006/relationships/oleObject" Target="../embeddings/oleObject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3.xml"/><Relationship Id="rId1" Type="http://schemas.openxmlformats.org/officeDocument/2006/relationships/printerSettings" Target="../printerSettings/printerSettings18.bin"/><Relationship Id="rId6" Type="http://schemas.openxmlformats.org/officeDocument/2006/relationships/oleObject" Target="../embeddings/oleObject7.bin"/><Relationship Id="rId5" Type="http://schemas.openxmlformats.org/officeDocument/2006/relationships/image" Target="../media/image3.png"/><Relationship Id="rId4" Type="http://schemas.openxmlformats.org/officeDocument/2006/relationships/oleObject" Target="../embeddings/oleObject6.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19.bin"/><Relationship Id="rId6" Type="http://schemas.openxmlformats.org/officeDocument/2006/relationships/oleObject" Target="../embeddings/oleObject9.bin"/><Relationship Id="rId5" Type="http://schemas.openxmlformats.org/officeDocument/2006/relationships/image" Target="../media/image3.png"/><Relationship Id="rId4" Type="http://schemas.openxmlformats.org/officeDocument/2006/relationships/oleObject" Target="../embeddings/oleObject8.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3.png"/><Relationship Id="rId4" Type="http://schemas.openxmlformats.org/officeDocument/2006/relationships/oleObject" Target="../embeddings/oleObject1.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image" Target="../media/image3.png"/><Relationship Id="rId4" Type="http://schemas.openxmlformats.org/officeDocument/2006/relationships/oleObject" Target="../embeddings/oleObject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83"/>
  <sheetViews>
    <sheetView view="pageBreakPreview" topLeftCell="B1" zoomScale="43" zoomScaleNormal="60" zoomScaleSheetLayoutView="43" workbookViewId="0">
      <selection activeCell="E2" sqref="E2"/>
    </sheetView>
  </sheetViews>
  <sheetFormatPr defaultColWidth="9.140625" defaultRowHeight="13.5"/>
  <cols>
    <col min="1" max="1" width="15.140625" style="2" hidden="1" customWidth="1"/>
    <col min="2" max="2" width="15.140625" style="2" customWidth="1"/>
    <col min="3" max="3" width="65.7109375" style="2" customWidth="1"/>
    <col min="4" max="4" width="14.28515625" style="2" customWidth="1"/>
    <col min="5" max="5" width="18.28515625" style="2" customWidth="1"/>
    <col min="6" max="6" width="46.5703125" style="2" customWidth="1"/>
    <col min="7" max="7" width="24" style="2" customWidth="1"/>
    <col min="8" max="8" width="31.85546875" style="2" customWidth="1"/>
    <col min="9" max="9" width="15.7109375" style="2" customWidth="1"/>
    <col min="10" max="10" width="21.140625" style="2" customWidth="1"/>
    <col min="11" max="11" width="4.5703125" style="2" customWidth="1"/>
    <col min="12" max="12" width="7.7109375" style="2" customWidth="1"/>
    <col min="13" max="16384" width="9.140625" style="2"/>
  </cols>
  <sheetData>
    <row r="1" spans="1:16">
      <c r="O1" s="3"/>
      <c r="P1" s="3"/>
    </row>
    <row r="2" spans="1:16" ht="24">
      <c r="C2" s="123" t="s">
        <v>468</v>
      </c>
      <c r="D2" s="124">
        <v>191</v>
      </c>
      <c r="E2" s="125" t="s">
        <v>265</v>
      </c>
      <c r="F2" s="126"/>
      <c r="G2" s="3"/>
      <c r="H2" s="3"/>
      <c r="O2" s="3"/>
      <c r="P2" s="3"/>
    </row>
    <row r="3" spans="1:16" ht="24">
      <c r="A3" s="2" t="str">
        <f>G1&amp;G2&amp;G3</f>
        <v/>
      </c>
      <c r="C3" s="123" t="s">
        <v>469</v>
      </c>
      <c r="D3" s="127" t="s">
        <v>721</v>
      </c>
      <c r="E3" s="125" t="s">
        <v>598</v>
      </c>
      <c r="F3" s="126"/>
      <c r="G3" s="3"/>
      <c r="H3" s="3"/>
      <c r="O3" s="3"/>
      <c r="P3" s="3"/>
    </row>
    <row r="4" spans="1:16" ht="30.75" customHeight="1">
      <c r="A4" s="5" t="str">
        <f>D2&amp;D3&amp;D4</f>
        <v>191V560</v>
      </c>
      <c r="B4" s="5"/>
      <c r="C4" s="123" t="s">
        <v>479</v>
      </c>
      <c r="D4" s="124">
        <v>0</v>
      </c>
      <c r="E4" s="125" t="s">
        <v>264</v>
      </c>
      <c r="F4" s="126"/>
      <c r="G4" s="3"/>
      <c r="H4" s="3"/>
    </row>
    <row r="5" spans="1:16" ht="14.25" thickBot="1"/>
    <row r="6" spans="1:16" ht="35.450000000000003" customHeight="1" thickTop="1" thickBot="1">
      <c r="B6" s="190"/>
      <c r="C6" s="191"/>
      <c r="D6" s="191"/>
      <c r="E6" s="191"/>
      <c r="F6" s="191"/>
      <c r="G6" s="191"/>
      <c r="H6" s="191"/>
      <c r="I6" s="192"/>
    </row>
    <row r="7" spans="1:16" s="117" customFormat="1" ht="70.150000000000006" customHeight="1">
      <c r="B7" s="180"/>
      <c r="C7" s="268" t="str">
        <f>VLOOKUP($A$4,'ΠΕΡΙΛΗΨΗ ΠΡΟΤΕΙΝΟΜΕΝΩΝ ΤΙΜΩΝ'!$A$6:$I$1145,8,FALSE)</f>
        <v>Giulietta</v>
      </c>
      <c r="D7" s="269"/>
      <c r="E7" s="269"/>
      <c r="F7" s="269"/>
      <c r="G7" s="269"/>
      <c r="H7" s="270"/>
      <c r="I7" s="182"/>
    </row>
    <row r="8" spans="1:16" s="117" customFormat="1" ht="81" customHeight="1" thickBot="1">
      <c r="B8" s="180"/>
      <c r="C8" s="271" t="str">
        <f>VLOOKUP($A$4,'ΠΕΡΙΛΗΨΗ ΠΡΟΤΕΙΝΟΜΕΝΩΝ ΤΙΜΩΝ'!$A$6:$I$1145,9,FALSE)</f>
        <v>1.6 JTDM-2 105hp VELOCE</v>
      </c>
      <c r="D8" s="272"/>
      <c r="E8" s="272"/>
      <c r="F8" s="272"/>
      <c r="G8" s="272"/>
      <c r="H8" s="273"/>
      <c r="I8" s="182"/>
    </row>
    <row r="9" spans="1:16" s="117" customFormat="1" ht="61.15" customHeight="1" thickBot="1">
      <c r="B9" s="180"/>
      <c r="C9" s="274" t="s">
        <v>227</v>
      </c>
      <c r="D9" s="274"/>
      <c r="E9" s="274"/>
      <c r="F9" s="274"/>
      <c r="G9" s="274"/>
      <c r="H9" s="274"/>
      <c r="I9" s="182"/>
    </row>
    <row r="10" spans="1:16" s="117" customFormat="1" ht="34.9" customHeight="1" thickBot="1">
      <c r="B10" s="180"/>
      <c r="C10" s="193"/>
      <c r="D10" s="193"/>
      <c r="E10" s="209"/>
      <c r="F10" s="210"/>
      <c r="G10" s="210"/>
      <c r="H10" s="211"/>
      <c r="I10" s="182"/>
    </row>
    <row r="11" spans="1:16" s="117" customFormat="1" ht="30.75" customHeight="1">
      <c r="B11" s="180"/>
      <c r="C11" s="193"/>
      <c r="D11" s="193"/>
      <c r="E11" s="193"/>
      <c r="F11" s="193"/>
      <c r="G11" s="193"/>
      <c r="H11" s="212"/>
      <c r="I11" s="182"/>
    </row>
    <row r="12" spans="1:16" s="118" customFormat="1" ht="49.9" customHeight="1">
      <c r="B12" s="189"/>
      <c r="C12" s="276" t="s">
        <v>599</v>
      </c>
      <c r="D12" s="276"/>
      <c r="E12" s="276">
        <f>VLOOKUP($A$4,'ΠΕΡΙΛΗΨΗ ΠΡΟΤΕΙΝΟΜΕΝΩΝ ΤΙΜΩΝ'!$A$6:X168,22,FALSE)</f>
        <v>11.3</v>
      </c>
      <c r="F12" s="276"/>
      <c r="G12" s="277"/>
      <c r="H12" s="212"/>
      <c r="I12" s="179"/>
    </row>
    <row r="13" spans="1:16" s="117" customFormat="1" ht="30.75" customHeight="1">
      <c r="B13" s="180"/>
      <c r="C13" s="181"/>
      <c r="D13" s="181"/>
      <c r="E13" s="196"/>
      <c r="F13" s="197"/>
      <c r="G13" s="181"/>
      <c r="H13" s="212"/>
      <c r="I13" s="182"/>
    </row>
    <row r="14" spans="1:16" s="118" customFormat="1" ht="49.9" customHeight="1">
      <c r="B14" s="189"/>
      <c r="C14" s="276" t="s">
        <v>205</v>
      </c>
      <c r="D14" s="276"/>
      <c r="E14" s="276">
        <f>VLOOKUP($A$4,'ΠΕΡΙΛΗΨΗ ΠΡΟΤΕΙΝΟΜΕΝΩΝ ΤΙΜΩΝ'!$A$6:X170,18,FALSE)</f>
        <v>4.4000000000000004</v>
      </c>
      <c r="F14" s="276"/>
      <c r="G14" s="277"/>
      <c r="H14" s="212"/>
      <c r="I14" s="179"/>
    </row>
    <row r="15" spans="1:16" s="117" customFormat="1" ht="30.75" customHeight="1">
      <c r="B15" s="180"/>
      <c r="C15" s="194"/>
      <c r="D15" s="194"/>
      <c r="E15" s="198"/>
      <c r="F15" s="195"/>
      <c r="G15" s="181"/>
      <c r="H15" s="213"/>
      <c r="I15" s="182"/>
    </row>
    <row r="16" spans="1:16" s="118" customFormat="1" ht="49.9" customHeight="1">
      <c r="B16" s="189"/>
      <c r="C16" s="276" t="s">
        <v>228</v>
      </c>
      <c r="D16" s="276"/>
      <c r="E16" s="276">
        <f>VLOOKUP($A$4,'ΠΕΡΙΛΗΨΗ ΠΡΟΤΕΙΝΟΜΕΝΩΝ ΤΙΜΩΝ'!$A$6:X172,23,FALSE)</f>
        <v>185</v>
      </c>
      <c r="F16" s="276"/>
      <c r="G16" s="277"/>
      <c r="H16" s="212"/>
      <c r="I16" s="179"/>
    </row>
    <row r="17" spans="2:9" s="117" customFormat="1" ht="30.75" customHeight="1">
      <c r="B17" s="180"/>
      <c r="C17" s="194"/>
      <c r="D17" s="194"/>
      <c r="E17" s="198"/>
      <c r="F17" s="195"/>
      <c r="G17" s="181"/>
      <c r="H17" s="213"/>
      <c r="I17" s="182"/>
    </row>
    <row r="18" spans="2:9" s="118" customFormat="1" ht="49.9" customHeight="1">
      <c r="B18" s="189"/>
      <c r="C18" s="276" t="s">
        <v>579</v>
      </c>
      <c r="D18" s="276"/>
      <c r="E18" s="276" t="str">
        <f>VLOOKUP($A$4,'ΠΕΡΙΛΗΨΗ ΠΡΟΤΕΙΝΟΜΕΝΩΝ ΤΙΜΩΝ'!$A$6:X174,24,FALSE)</f>
        <v>6 ΑΕΡΟΣΑΚΟΙ, VDC (με eQ2/ABS/EBD/ASR/MSR/BAS/BRAKE PREFILL/HILL HOLDER), ALFA DNA, START &amp; STOP, ΕΝΔΕΙΞΗ ΑΛΛΑΓΗΣ ΤΑΧΥΤΗΤΩΝ, AIR CONDITION, TRIP COMPUTER, ΡΑΔΙΟ CD ΜΕ ΜP3 PLAYER, ΧΕΙΡΙΣΤΗΡΙΑ ΗΧΟΣΥΣΤΗΜΑΤΟΣ ΣΤΟ ΤΙΜΟΝΙ, ΗΛΕΚΤΡΙΚΑ ΠΑΡΑΘΥΡΑ (4) KAI ΚΑΘΡΕΠΤΕΣ, ΚΕΝΤΡΙΚΟ ΚΛΕΙΔΩΜΑ ΜΕ ΤΗΛΕΧΕΙΡΙΣΜΟ, ΔΕΡΜΑΤΙΝΟ ΤΙΜΟΝΙ ΜΕ ΚΟΚΚΙΝΕΣ ΡΑΦΕΣ, ΖΑΝΤΕΣ ΑΛΟΥΜΙΝΙΟΥ 17¨ ΣΚΟΥΡΕΣ, ΕΣΩΤΕΡΙΚΗ ΟΡΟΦΗ ΚΑΙ ΚΟΛΩΝΕΣ ΣΕ ΜΑΥΡΟ ΧΡΩΜΑ, ΑΕΡΟΤΟΜΗ, ΡΕΖΕΡΒΑ ΑΝΑΓΚΗΣ</v>
      </c>
      <c r="F18" s="276"/>
      <c r="G18" s="277"/>
      <c r="H18" s="212"/>
      <c r="I18" s="179"/>
    </row>
    <row r="19" spans="2:9" s="117" customFormat="1" ht="30.75" customHeight="1">
      <c r="B19" s="180"/>
      <c r="C19" s="194"/>
      <c r="D19" s="194"/>
      <c r="E19" s="198"/>
      <c r="F19" s="195"/>
      <c r="G19" s="181"/>
      <c r="H19" s="213"/>
      <c r="I19" s="182"/>
    </row>
    <row r="20" spans="2:9" s="118" customFormat="1" ht="49.9" customHeight="1">
      <c r="B20" s="189"/>
      <c r="C20" s="276" t="s">
        <v>217</v>
      </c>
      <c r="D20" s="276"/>
      <c r="E20" s="218" t="e">
        <f>VLOOKUP($A$4,'ΠΕΡΙΛΗΨΗ ΠΡΟΤΕΙΝΟΜΕΝΩΝ ΤΙΜΩΝ'!$A$6:X176,25,FALSE)</f>
        <v>#REF!</v>
      </c>
      <c r="F20" s="219" t="s">
        <v>216</v>
      </c>
      <c r="G20" s="220"/>
      <c r="H20" s="212"/>
      <c r="I20" s="179"/>
    </row>
    <row r="21" spans="2:9" s="118" customFormat="1" ht="30.75" customHeight="1">
      <c r="B21" s="189"/>
      <c r="C21" s="194"/>
      <c r="D21" s="194"/>
      <c r="E21" s="198"/>
      <c r="F21" s="195"/>
      <c r="G21" s="168"/>
      <c r="H21" s="212"/>
      <c r="I21" s="179"/>
    </row>
    <row r="22" spans="2:9" s="117" customFormat="1" ht="49.9" customHeight="1">
      <c r="B22" s="180"/>
      <c r="C22" s="277" t="s">
        <v>229</v>
      </c>
      <c r="D22" s="278"/>
      <c r="E22" s="218" t="e">
        <f>VLOOKUP($A$4,'ΠΕΡΙΛΗΨΗ ΠΡΟΤΕΙΝΟΜΕΝΩΝ ΤΙΜΩΝ'!$A$6:X178,26,FALSE)</f>
        <v>#REF!</v>
      </c>
      <c r="F22" s="219" t="s">
        <v>213</v>
      </c>
      <c r="G22" s="221"/>
      <c r="H22" s="213"/>
      <c r="I22" s="182"/>
    </row>
    <row r="23" spans="2:9" s="117" customFormat="1" ht="30.75" customHeight="1" thickBot="1">
      <c r="B23" s="180"/>
      <c r="C23" s="199"/>
      <c r="D23" s="200"/>
      <c r="E23" s="201"/>
      <c r="F23" s="202"/>
      <c r="G23" s="200"/>
      <c r="H23" s="213"/>
      <c r="I23" s="182"/>
    </row>
    <row r="24" spans="2:9" s="117" customFormat="1" ht="34.9" customHeight="1" thickBot="1">
      <c r="B24" s="180"/>
      <c r="C24" s="199"/>
      <c r="D24" s="200"/>
      <c r="E24" s="215"/>
      <c r="F24" s="216"/>
      <c r="G24" s="216"/>
      <c r="H24" s="214"/>
      <c r="I24" s="182"/>
    </row>
    <row r="25" spans="2:9" s="117" customFormat="1" ht="17.45" customHeight="1">
      <c r="B25" s="180"/>
      <c r="C25" s="203"/>
      <c r="D25" s="181"/>
      <c r="E25" s="181"/>
      <c r="F25" s="181"/>
      <c r="G25" s="181"/>
      <c r="H25" s="181"/>
      <c r="I25" s="182"/>
    </row>
    <row r="26" spans="2:9" s="117" customFormat="1" ht="57.75" customHeight="1" thickBot="1">
      <c r="B26" s="180"/>
      <c r="C26" s="275" t="s">
        <v>230</v>
      </c>
      <c r="D26" s="275"/>
      <c r="E26" s="275"/>
      <c r="F26" s="275"/>
      <c r="G26" s="275"/>
      <c r="H26" s="275"/>
      <c r="I26" s="182"/>
    </row>
    <row r="27" spans="2:9" s="117" customFormat="1" ht="34.9" customHeight="1" thickBot="1">
      <c r="B27" s="180"/>
      <c r="C27" s="193"/>
      <c r="D27" s="193"/>
      <c r="E27" s="209"/>
      <c r="F27" s="210"/>
      <c r="G27" s="210"/>
      <c r="H27" s="211"/>
      <c r="I27" s="182"/>
    </row>
    <row r="28" spans="2:9" s="117" customFormat="1" ht="276.60000000000002" customHeight="1" thickBot="1">
      <c r="B28" s="180"/>
      <c r="C28" s="282" t="e">
        <f>VLOOKUP($A$4,'ΠΕΡΙΛΗΨΗ ΠΡΟΤΕΙΝΟΜΕΝΩΝ ΤΙΜΩΝ'!$A$6:Z184,27,FALSE)</f>
        <v>#REF!</v>
      </c>
      <c r="D28" s="282"/>
      <c r="E28" s="282"/>
      <c r="F28" s="282"/>
      <c r="G28" s="283"/>
      <c r="H28" s="217"/>
      <c r="I28" s="182"/>
    </row>
    <row r="29" spans="2:9" s="117" customFormat="1" ht="34.9" customHeight="1" thickBot="1">
      <c r="B29" s="180"/>
      <c r="C29" s="204"/>
      <c r="D29" s="204"/>
      <c r="E29" s="215"/>
      <c r="F29" s="216"/>
      <c r="G29" s="216"/>
      <c r="H29" s="214"/>
      <c r="I29" s="182"/>
    </row>
    <row r="30" spans="2:9" s="117" customFormat="1" ht="57.75" customHeight="1" thickBot="1">
      <c r="B30" s="180"/>
      <c r="C30" s="284" t="s">
        <v>262</v>
      </c>
      <c r="D30" s="284"/>
      <c r="E30" s="284"/>
      <c r="F30" s="284"/>
      <c r="G30" s="284"/>
      <c r="H30" s="284"/>
      <c r="I30" s="182"/>
    </row>
    <row r="31" spans="2:9" s="117" customFormat="1" ht="92.25" customHeight="1" thickBot="1">
      <c r="B31" s="180"/>
      <c r="C31" s="285">
        <f>VLOOKUP($A$4,'ΠΕΡΙΛΗΨΗ ΠΡΟΤΕΙΝΟΜΕΝΩΝ ΤΙΜΩΝ'!$A$6:Z187,10,FALSE)</f>
        <v>23500</v>
      </c>
      <c r="D31" s="286"/>
      <c r="E31" s="286"/>
      <c r="F31" s="286"/>
      <c r="G31" s="286"/>
      <c r="H31" s="287"/>
      <c r="I31" s="182"/>
    </row>
    <row r="32" spans="2:9" s="117" customFormat="1" ht="34.9" customHeight="1">
      <c r="B32" s="180"/>
      <c r="C32" s="181"/>
      <c r="D32" s="181"/>
      <c r="E32" s="181"/>
      <c r="F32" s="181"/>
      <c r="G32" s="181"/>
      <c r="H32" s="181"/>
      <c r="I32" s="182"/>
    </row>
    <row r="33" spans="2:10" s="117" customFormat="1" ht="49.9" customHeight="1">
      <c r="B33" s="180"/>
      <c r="C33" s="290" t="s">
        <v>480</v>
      </c>
      <c r="D33" s="291"/>
      <c r="E33" s="293">
        <f>VLOOKUP($A$4,'ΠΕΡΙΛΗΨΗ ΠΡΟΤΕΙΝΟΜΕΝΩΝ ΤΙΜΩΝ'!$A$6:W145,12,FALSE)</f>
        <v>22070</v>
      </c>
      <c r="F33" s="293"/>
      <c r="G33" s="293"/>
      <c r="H33" s="293"/>
      <c r="I33" s="182"/>
      <c r="J33" s="117" t="s">
        <v>590</v>
      </c>
    </row>
    <row r="34" spans="2:10" s="117" customFormat="1" ht="34.9" customHeight="1">
      <c r="B34" s="180"/>
      <c r="C34" s="181"/>
      <c r="D34" s="181"/>
      <c r="E34" s="181"/>
      <c r="F34" s="181"/>
      <c r="G34" s="181"/>
      <c r="H34" s="181"/>
      <c r="I34" s="182"/>
    </row>
    <row r="35" spans="2:10" s="117" customFormat="1" ht="49.9" customHeight="1">
      <c r="B35" s="180"/>
      <c r="C35" s="290" t="s">
        <v>481</v>
      </c>
      <c r="D35" s="292"/>
      <c r="E35" s="293">
        <f>VLOOKUP($A$4,'ΠΕΡΙΛΗΨΗ ΠΡΟΤΕΙΝΟΜΕΝΩΝ ΤΙΜΩΝ'!$A$6:W146,13,FALSE)</f>
        <v>102.60000000000001</v>
      </c>
      <c r="F35" s="293"/>
      <c r="G35" s="293"/>
      <c r="H35" s="293"/>
      <c r="I35" s="182"/>
    </row>
    <row r="36" spans="2:10" s="117" customFormat="1" ht="34.9" customHeight="1">
      <c r="B36" s="180"/>
      <c r="C36" s="181"/>
      <c r="D36" s="181"/>
      <c r="E36" s="181"/>
      <c r="F36" s="181"/>
      <c r="G36" s="181"/>
      <c r="H36" s="181"/>
      <c r="I36" s="182"/>
    </row>
    <row r="37" spans="2:10" s="117" customFormat="1" ht="49.9" customHeight="1">
      <c r="B37" s="180"/>
      <c r="C37" s="288" t="s">
        <v>263</v>
      </c>
      <c r="D37" s="288"/>
      <c r="E37" s="288"/>
      <c r="F37" s="288"/>
      <c r="G37" s="288"/>
      <c r="H37" s="288"/>
      <c r="I37" s="182"/>
    </row>
    <row r="38" spans="2:10" s="117" customFormat="1" ht="34.9" customHeight="1">
      <c r="B38" s="180"/>
      <c r="C38" s="181"/>
      <c r="D38" s="181"/>
      <c r="E38" s="181"/>
      <c r="F38" s="181"/>
      <c r="G38" s="181"/>
      <c r="H38" s="181"/>
      <c r="I38" s="182"/>
    </row>
    <row r="39" spans="2:10" s="117" customFormat="1" ht="55.15" customHeight="1">
      <c r="B39" s="180"/>
      <c r="C39" s="289" t="s">
        <v>417</v>
      </c>
      <c r="D39" s="289"/>
      <c r="E39" s="289"/>
      <c r="F39" s="289"/>
      <c r="G39" s="289"/>
      <c r="H39" s="289"/>
      <c r="I39" s="182"/>
    </row>
    <row r="40" spans="2:10" s="117" customFormat="1" ht="39" customHeight="1">
      <c r="B40" s="180"/>
      <c r="C40" s="206"/>
      <c r="D40" s="206"/>
      <c r="E40" s="206"/>
      <c r="F40" s="206"/>
      <c r="G40" s="205"/>
      <c r="H40" s="181"/>
      <c r="I40" s="182"/>
    </row>
    <row r="41" spans="2:10" s="117" customFormat="1" ht="39" customHeight="1">
      <c r="B41" s="180"/>
      <c r="C41" s="206"/>
      <c r="D41" s="206"/>
      <c r="E41" s="206"/>
      <c r="F41" s="206"/>
      <c r="G41" s="205"/>
      <c r="H41" s="181"/>
      <c r="I41" s="182"/>
    </row>
    <row r="42" spans="2:10" s="117" customFormat="1" ht="39" customHeight="1">
      <c r="B42" s="180"/>
      <c r="C42" s="206"/>
      <c r="D42" s="206"/>
      <c r="E42" s="206"/>
      <c r="F42" s="206"/>
      <c r="G42" s="205"/>
      <c r="H42" s="181"/>
      <c r="I42" s="182"/>
    </row>
    <row r="43" spans="2:10" s="117" customFormat="1" ht="9.75" customHeight="1" thickBot="1">
      <c r="B43" s="184"/>
      <c r="C43" s="207"/>
      <c r="D43" s="207"/>
      <c r="E43" s="207"/>
      <c r="F43" s="208"/>
      <c r="G43" s="208"/>
      <c r="H43" s="208"/>
      <c r="I43" s="186"/>
    </row>
    <row r="44" spans="2:10" s="117" customFormat="1" ht="9.75" customHeight="1" thickTop="1">
      <c r="B44" s="187"/>
      <c r="C44" s="176"/>
      <c r="D44" s="176"/>
      <c r="E44" s="176"/>
      <c r="F44" s="177"/>
      <c r="G44" s="177"/>
      <c r="H44" s="177"/>
      <c r="I44" s="188"/>
    </row>
    <row r="45" spans="2:10" s="117" customFormat="1" ht="54.6" customHeight="1" thickBot="1">
      <c r="B45" s="180"/>
      <c r="C45" s="178"/>
      <c r="D45" s="178"/>
      <c r="E45" s="178"/>
      <c r="F45" s="167"/>
      <c r="G45" s="167"/>
      <c r="H45" s="167"/>
      <c r="I45" s="182"/>
    </row>
    <row r="46" spans="2:10" s="117" customFormat="1" ht="85.9" customHeight="1" thickBot="1">
      <c r="B46" s="180"/>
      <c r="C46" s="279" t="s">
        <v>585</v>
      </c>
      <c r="D46" s="280"/>
      <c r="E46" s="280"/>
      <c r="F46" s="280"/>
      <c r="G46" s="280"/>
      <c r="H46" s="281"/>
      <c r="I46" s="182"/>
    </row>
    <row r="47" spans="2:10" s="117" customFormat="1" ht="45" customHeight="1">
      <c r="B47" s="180"/>
      <c r="C47" s="178"/>
      <c r="D47" s="178"/>
      <c r="E47" s="178"/>
      <c r="F47" s="167"/>
      <c r="G47" s="167"/>
      <c r="H47" s="167"/>
      <c r="I47" s="182"/>
    </row>
    <row r="48" spans="2:10" s="117" customFormat="1" ht="45" customHeight="1">
      <c r="B48" s="180"/>
      <c r="C48" s="178"/>
      <c r="D48" s="178"/>
      <c r="E48" s="178"/>
      <c r="F48" s="167"/>
      <c r="G48" s="167"/>
      <c r="H48" s="167"/>
      <c r="I48" s="182"/>
    </row>
    <row r="49" spans="2:12" s="117" customFormat="1" ht="45" customHeight="1">
      <c r="B49" s="180"/>
      <c r="C49" s="178"/>
      <c r="D49" s="178"/>
      <c r="E49" s="178"/>
      <c r="F49" s="167"/>
      <c r="G49" s="167"/>
      <c r="H49" s="167"/>
      <c r="I49" s="182"/>
    </row>
    <row r="50" spans="2:12" s="117" customFormat="1" ht="49.9" customHeight="1">
      <c r="B50" s="180"/>
      <c r="C50" s="276" t="s">
        <v>586</v>
      </c>
      <c r="D50" s="276"/>
      <c r="E50" s="276"/>
      <c r="F50" s="276" t="s">
        <v>589</v>
      </c>
      <c r="G50" s="276"/>
      <c r="H50" s="276"/>
      <c r="I50" s="182"/>
    </row>
    <row r="51" spans="2:12" s="117" customFormat="1" ht="34.9" customHeight="1">
      <c r="B51" s="180"/>
      <c r="C51" s="166"/>
      <c r="D51" s="166"/>
      <c r="E51" s="166"/>
      <c r="F51" s="167"/>
      <c r="G51" s="167"/>
      <c r="H51" s="167"/>
      <c r="I51" s="182"/>
    </row>
    <row r="52" spans="2:12" s="117" customFormat="1" ht="49.9" customHeight="1">
      <c r="B52" s="180"/>
      <c r="C52" s="276" t="s">
        <v>587</v>
      </c>
      <c r="D52" s="276"/>
      <c r="E52" s="276"/>
      <c r="F52" s="276" t="str">
        <f>C7&amp;J33&amp;C8</f>
        <v>Giulietta 1.6 JTDM-2 105hp VELOCE</v>
      </c>
      <c r="G52" s="276"/>
      <c r="H52" s="276"/>
      <c r="I52" s="182"/>
    </row>
    <row r="53" spans="2:12" s="117" customFormat="1" ht="34.9" customHeight="1">
      <c r="B53" s="180"/>
      <c r="C53" s="166"/>
      <c r="D53" s="166"/>
      <c r="E53" s="166"/>
      <c r="F53" s="167"/>
      <c r="G53" s="167"/>
      <c r="H53" s="167"/>
      <c r="I53" s="182"/>
    </row>
    <row r="54" spans="2:12" s="117" customFormat="1" ht="49.9" customHeight="1">
      <c r="B54" s="180"/>
      <c r="C54" s="276" t="s">
        <v>588</v>
      </c>
      <c r="D54" s="276"/>
      <c r="E54" s="276"/>
      <c r="F54" s="276">
        <f>E14</f>
        <v>4.4000000000000004</v>
      </c>
      <c r="G54" s="276"/>
      <c r="H54" s="276"/>
      <c r="I54" s="182"/>
    </row>
    <row r="55" spans="2:12" s="117" customFormat="1" ht="45" customHeight="1">
      <c r="B55" s="180"/>
      <c r="C55" s="223"/>
      <c r="D55" s="223"/>
      <c r="E55" s="223"/>
      <c r="F55" s="223"/>
      <c r="G55" s="223"/>
      <c r="H55" s="223"/>
      <c r="I55" s="182"/>
    </row>
    <row r="56" spans="2:12" s="117" customFormat="1" ht="45" customHeight="1">
      <c r="B56" s="180"/>
      <c r="C56" s="175"/>
      <c r="D56" s="175"/>
      <c r="E56" s="175"/>
      <c r="F56" s="119"/>
      <c r="G56" s="120"/>
      <c r="H56" s="168"/>
      <c r="I56" s="182"/>
    </row>
    <row r="57" spans="2:12" s="117" customFormat="1" ht="45" customHeight="1" thickBot="1">
      <c r="B57" s="180"/>
      <c r="C57" s="178"/>
      <c r="D57" s="178"/>
      <c r="E57" s="178"/>
      <c r="F57" s="167"/>
      <c r="G57" s="167"/>
      <c r="H57" s="167"/>
      <c r="I57" s="182"/>
    </row>
    <row r="58" spans="2:12" s="117" customFormat="1" ht="85.15" customHeight="1" thickBot="1">
      <c r="B58" s="180"/>
      <c r="C58" s="279" t="s">
        <v>600</v>
      </c>
      <c r="D58" s="280"/>
      <c r="E58" s="280"/>
      <c r="F58" s="280"/>
      <c r="G58" s="280"/>
      <c r="H58" s="281"/>
      <c r="I58" s="182"/>
    </row>
    <row r="59" spans="2:12" s="117" customFormat="1" ht="45" customHeight="1">
      <c r="B59" s="180"/>
      <c r="C59" s="181"/>
      <c r="D59" s="181"/>
      <c r="E59" s="181"/>
      <c r="F59" s="181"/>
      <c r="G59" s="181"/>
      <c r="H59" s="181"/>
      <c r="I59" s="182"/>
    </row>
    <row r="60" spans="2:12" s="117" customFormat="1" ht="45" customHeight="1">
      <c r="B60" s="180"/>
      <c r="C60" s="181"/>
      <c r="D60" s="181"/>
      <c r="E60" s="181"/>
      <c r="F60" s="181"/>
      <c r="G60" s="181"/>
      <c r="H60" s="181"/>
      <c r="I60" s="182"/>
    </row>
    <row r="61" spans="2:12" s="117" customFormat="1" ht="45" customHeight="1">
      <c r="B61" s="180"/>
      <c r="C61" s="181"/>
      <c r="D61" s="181"/>
      <c r="E61" s="181"/>
      <c r="F61" s="181"/>
      <c r="G61" s="181"/>
      <c r="H61" s="181"/>
      <c r="I61" s="182"/>
    </row>
    <row r="62" spans="2:12" s="117" customFormat="1" ht="49.9" customHeight="1">
      <c r="B62" s="180"/>
      <c r="C62" s="296" t="s">
        <v>596</v>
      </c>
      <c r="D62" s="296"/>
      <c r="E62" s="296"/>
      <c r="F62" s="296" t="s">
        <v>597</v>
      </c>
      <c r="G62" s="296"/>
      <c r="H62" s="296"/>
      <c r="I62" s="182"/>
    </row>
    <row r="63" spans="2:12" s="117" customFormat="1" ht="34.9" customHeight="1">
      <c r="B63" s="180"/>
      <c r="C63" s="181"/>
      <c r="D63" s="181"/>
      <c r="E63" s="181"/>
      <c r="F63" s="181"/>
      <c r="G63" s="181"/>
      <c r="H63" s="181"/>
      <c r="I63" s="181"/>
    </row>
    <row r="64" spans="2:12" s="118" customFormat="1" ht="49.9" customHeight="1">
      <c r="B64" s="189"/>
      <c r="C64" s="296" t="s">
        <v>591</v>
      </c>
      <c r="D64" s="296"/>
      <c r="E64" s="296"/>
      <c r="F64" s="169">
        <f>VLOOKUP($A$4,'ΠΕΡΙΛΗΨΗ ΠΡΟΤΕΙΝΟΜΕΝΩΝ ΤΙΜΩΝ'!$A$6:X200,19,FALSE)</f>
        <v>1598</v>
      </c>
      <c r="G64" s="219" t="s">
        <v>593</v>
      </c>
      <c r="H64" s="222"/>
      <c r="I64" s="179"/>
      <c r="L64" s="117"/>
    </row>
    <row r="65" spans="2:12" s="117" customFormat="1" ht="34.9" customHeight="1">
      <c r="B65" s="180"/>
      <c r="C65" s="181"/>
      <c r="D65" s="181"/>
      <c r="E65" s="181"/>
      <c r="F65" s="121"/>
      <c r="G65" s="120"/>
      <c r="H65" s="181"/>
      <c r="I65" s="182"/>
    </row>
    <row r="66" spans="2:12" s="118" customFormat="1" ht="49.9" customHeight="1">
      <c r="B66" s="189"/>
      <c r="C66" s="297" t="s">
        <v>483</v>
      </c>
      <c r="D66" s="298"/>
      <c r="E66" s="299"/>
      <c r="F66" s="169" t="str">
        <f>VLOOKUP($A$4,'ΠΕΡΙΛΗΨΗ ΠΡΟΤΕΙΝΟΜΕΝΩΝ ΤΙΜΩΝ'!$A$6:X202,20,FALSE)</f>
        <v>105(77) / 4000</v>
      </c>
      <c r="G66" s="219" t="s">
        <v>593</v>
      </c>
      <c r="H66" s="222"/>
      <c r="I66" s="179"/>
      <c r="L66" s="117"/>
    </row>
    <row r="67" spans="2:12" s="118" customFormat="1" ht="34.9" customHeight="1">
      <c r="B67" s="189"/>
      <c r="C67" s="175"/>
      <c r="D67" s="175"/>
      <c r="E67" s="168"/>
      <c r="F67" s="122"/>
      <c r="G67" s="120"/>
      <c r="H67" s="168"/>
      <c r="I67" s="179"/>
    </row>
    <row r="68" spans="2:12" s="118" customFormat="1" ht="49.9" customHeight="1">
      <c r="B68" s="189"/>
      <c r="C68" s="297" t="s">
        <v>592</v>
      </c>
      <c r="D68" s="298"/>
      <c r="E68" s="299"/>
      <c r="F68" s="170" t="str">
        <f>VLOOKUP($A$4,'ΠΕΡΙΛΗΨΗ ΠΡΟΤΕΙΝΟΜΕΝΩΝ ΤΙΜΩΝ'!$A$6:X204,21,FALSE)</f>
        <v>32,5 (320) / 1750</v>
      </c>
      <c r="G68" s="219" t="s">
        <v>593</v>
      </c>
      <c r="H68" s="222"/>
      <c r="I68" s="179"/>
      <c r="L68" s="117"/>
    </row>
    <row r="69" spans="2:12" s="118" customFormat="1" ht="34.9" customHeight="1">
      <c r="B69" s="189"/>
      <c r="C69" s="175"/>
      <c r="D69" s="175"/>
      <c r="E69" s="183"/>
      <c r="F69" s="119"/>
      <c r="G69" s="120"/>
      <c r="H69" s="168"/>
      <c r="I69" s="179"/>
      <c r="L69" s="117"/>
    </row>
    <row r="70" spans="2:12" s="117" customFormat="1" ht="50.45" customHeight="1">
      <c r="B70" s="180"/>
      <c r="C70" s="181"/>
      <c r="D70" s="181"/>
      <c r="E70" s="121"/>
      <c r="F70" s="181"/>
      <c r="G70" s="181"/>
      <c r="H70" s="181"/>
      <c r="I70" s="182"/>
      <c r="L70" s="118"/>
    </row>
    <row r="71" spans="2:12" s="118" customFormat="1" ht="54" customHeight="1">
      <c r="B71" s="189"/>
      <c r="C71" s="300" t="s">
        <v>595</v>
      </c>
      <c r="D71" s="301"/>
      <c r="E71" s="302"/>
      <c r="F71" s="171">
        <f>VLOOKUP($A$4,'ΠΕΡΙΛΗΨΗ ΠΡΟΤΕΙΝΟΜΕΝΩΝ ΤΙΜΩΝ'!$A$6:X206,17,FALSE)</f>
        <v>3.7</v>
      </c>
      <c r="G71" s="219" t="s">
        <v>594</v>
      </c>
      <c r="H71" s="222"/>
      <c r="I71" s="179"/>
    </row>
    <row r="72" spans="2:12" s="118" customFormat="1" ht="45" customHeight="1">
      <c r="B72" s="189"/>
      <c r="C72" s="172"/>
      <c r="D72" s="172"/>
      <c r="E72" s="172"/>
      <c r="F72" s="173"/>
      <c r="G72" s="174"/>
      <c r="H72" s="175"/>
      <c r="I72" s="179"/>
    </row>
    <row r="73" spans="2:12" s="118" customFormat="1" ht="45" customHeight="1">
      <c r="B73" s="189"/>
      <c r="C73" s="172"/>
      <c r="D73" s="172"/>
      <c r="E73" s="172"/>
      <c r="F73" s="173"/>
      <c r="G73" s="174"/>
      <c r="H73" s="175"/>
      <c r="I73" s="179"/>
    </row>
    <row r="74" spans="2:12" s="117" customFormat="1" ht="45" customHeight="1" thickBot="1">
      <c r="B74" s="180"/>
      <c r="C74" s="181"/>
      <c r="D74" s="181"/>
      <c r="E74" s="121"/>
      <c r="F74" s="181"/>
      <c r="G74" s="181"/>
      <c r="H74" s="181"/>
      <c r="I74" s="182"/>
      <c r="L74" s="118"/>
    </row>
    <row r="75" spans="2:12" s="117" customFormat="1" ht="107.45" customHeight="1" thickBot="1">
      <c r="B75" s="180"/>
      <c r="C75" s="279" t="s">
        <v>601</v>
      </c>
      <c r="D75" s="294"/>
      <c r="E75" s="294"/>
      <c r="F75" s="294"/>
      <c r="G75" s="294"/>
      <c r="H75" s="295"/>
      <c r="I75" s="182"/>
    </row>
    <row r="76" spans="2:12" s="117" customFormat="1" ht="70.150000000000006" customHeight="1" thickBot="1">
      <c r="B76" s="180"/>
      <c r="C76" s="181"/>
      <c r="D76" s="181"/>
      <c r="E76" s="181"/>
      <c r="F76" s="181"/>
      <c r="G76" s="181"/>
      <c r="H76" s="181"/>
      <c r="I76" s="182"/>
      <c r="L76" s="118"/>
    </row>
    <row r="77" spans="2:12" s="117" customFormat="1" ht="148.15" customHeight="1" thickBot="1">
      <c r="B77" s="180"/>
      <c r="C77" s="279" t="s">
        <v>602</v>
      </c>
      <c r="D77" s="294"/>
      <c r="E77" s="294"/>
      <c r="F77" s="294"/>
      <c r="G77" s="294"/>
      <c r="H77" s="295"/>
      <c r="I77" s="182"/>
    </row>
    <row r="78" spans="2:12" s="117" customFormat="1" ht="75" customHeight="1">
      <c r="B78" s="180"/>
      <c r="C78" s="181"/>
      <c r="D78" s="181"/>
      <c r="E78" s="181"/>
      <c r="F78" s="181"/>
      <c r="G78" s="181"/>
      <c r="H78" s="181"/>
      <c r="I78" s="182"/>
    </row>
    <row r="79" spans="2:12" s="117" customFormat="1" ht="27.75" customHeight="1">
      <c r="B79" s="180"/>
      <c r="C79" s="181"/>
      <c r="D79" s="181"/>
      <c r="E79" s="181"/>
      <c r="F79" s="181"/>
      <c r="G79" s="181"/>
      <c r="H79" s="181"/>
      <c r="I79" s="182"/>
    </row>
    <row r="80" spans="2:12" s="117" customFormat="1" ht="27.75" customHeight="1">
      <c r="B80" s="180"/>
      <c r="C80" s="181"/>
      <c r="D80" s="181"/>
      <c r="E80" s="181"/>
      <c r="F80" s="181"/>
      <c r="G80" s="181"/>
      <c r="H80" s="181"/>
      <c r="I80" s="182"/>
    </row>
    <row r="81" spans="2:15" s="117" customFormat="1" thickBot="1">
      <c r="B81" s="184"/>
      <c r="C81" s="185"/>
      <c r="D81" s="185"/>
      <c r="E81" s="185"/>
      <c r="F81" s="185"/>
      <c r="G81" s="185"/>
      <c r="H81" s="185"/>
      <c r="I81" s="186"/>
    </row>
    <row r="82" spans="2:15" ht="6.75" customHeight="1" thickTop="1">
      <c r="I82" s="6"/>
      <c r="J82" s="6"/>
      <c r="K82" s="7"/>
      <c r="L82" s="6"/>
      <c r="O82" s="4"/>
    </row>
    <row r="83" spans="2:15" ht="23.25" customHeight="1">
      <c r="D83" s="3"/>
      <c r="E83" s="3"/>
      <c r="F83" s="3"/>
      <c r="G83" s="3"/>
      <c r="H83" s="3"/>
      <c r="I83" s="3"/>
      <c r="J83" s="3"/>
      <c r="K83" s="3"/>
    </row>
  </sheetData>
  <mergeCells count="39">
    <mergeCell ref="C77:H77"/>
    <mergeCell ref="C50:E50"/>
    <mergeCell ref="C52:E52"/>
    <mergeCell ref="C54:E54"/>
    <mergeCell ref="F50:H50"/>
    <mergeCell ref="F52:H52"/>
    <mergeCell ref="F54:H54"/>
    <mergeCell ref="C62:E62"/>
    <mergeCell ref="F62:H62"/>
    <mergeCell ref="C64:E64"/>
    <mergeCell ref="C66:E66"/>
    <mergeCell ref="C68:E68"/>
    <mergeCell ref="C71:E71"/>
    <mergeCell ref="C75:H75"/>
    <mergeCell ref="C58:H58"/>
    <mergeCell ref="C46:H46"/>
    <mergeCell ref="C28:G28"/>
    <mergeCell ref="C30:H30"/>
    <mergeCell ref="C31:H31"/>
    <mergeCell ref="C37:H37"/>
    <mergeCell ref="C39:H39"/>
    <mergeCell ref="C33:D33"/>
    <mergeCell ref="C35:D35"/>
    <mergeCell ref="E33:H33"/>
    <mergeCell ref="E35:H35"/>
    <mergeCell ref="C7:H7"/>
    <mergeCell ref="C8:H8"/>
    <mergeCell ref="C9:H9"/>
    <mergeCell ref="C26:H26"/>
    <mergeCell ref="C12:D12"/>
    <mergeCell ref="C14:D14"/>
    <mergeCell ref="C16:D16"/>
    <mergeCell ref="C18:D18"/>
    <mergeCell ref="C20:D20"/>
    <mergeCell ref="C22:D22"/>
    <mergeCell ref="E12:G12"/>
    <mergeCell ref="E14:G14"/>
    <mergeCell ref="E16:G16"/>
    <mergeCell ref="E18:G18"/>
  </mergeCells>
  <phoneticPr fontId="0" type="noConversion"/>
  <printOptions horizontalCentered="1" verticalCentered="1"/>
  <pageMargins left="0" right="0" top="0" bottom="0" header="0.31496062992125984" footer="0.31496062992125984"/>
  <pageSetup paperSize="9" scale="44" fitToHeight="2" orientation="portrait" r:id="rId1"/>
  <headerFooter alignWithMargins="0"/>
  <rowBreaks count="1" manualBreakCount="1">
    <brk id="43" min="1" max="8"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GK111"/>
  <sheetViews>
    <sheetView view="pageBreakPreview" topLeftCell="B1" zoomScale="27" zoomScaleNormal="25" zoomScaleSheetLayoutView="27" workbookViewId="0">
      <selection activeCell="D10" sqref="D10"/>
    </sheetView>
  </sheetViews>
  <sheetFormatPr defaultColWidth="28" defaultRowHeight="52.5" customHeight="1"/>
  <cols>
    <col min="1" max="1" width="14.42578125" style="1" hidden="1" customWidth="1"/>
    <col min="2" max="2" width="222.7109375" style="1" customWidth="1"/>
    <col min="3" max="3" width="21.28515625" style="1" customWidth="1"/>
    <col min="4" max="4" width="50.7109375" style="1" customWidth="1"/>
    <col min="5" max="5" width="51.28515625" style="1" customWidth="1"/>
    <col min="6" max="6" width="20.5703125" style="1" customWidth="1"/>
    <col min="7" max="7" width="222.7109375" style="1" customWidth="1"/>
    <col min="8" max="16384" width="28" style="1"/>
  </cols>
  <sheetData>
    <row r="1" spans="2:7" ht="61.5" customHeight="1">
      <c r="B1" s="316" t="s">
        <v>772</v>
      </c>
      <c r="C1" s="317"/>
      <c r="D1" s="63" t="s">
        <v>374</v>
      </c>
      <c r="E1" s="63" t="s">
        <v>374</v>
      </c>
      <c r="F1" s="320"/>
      <c r="G1" s="321"/>
    </row>
    <row r="2" spans="2:7" ht="99.75" customHeight="1">
      <c r="B2" s="318"/>
      <c r="C2" s="319"/>
      <c r="D2" s="60" t="s">
        <v>542</v>
      </c>
      <c r="E2" s="60" t="s">
        <v>542</v>
      </c>
      <c r="F2" s="322"/>
      <c r="G2" s="323"/>
    </row>
    <row r="3" spans="2:7" ht="72" customHeight="1">
      <c r="B3" s="318"/>
      <c r="C3" s="319"/>
      <c r="D3" s="60">
        <v>1368</v>
      </c>
      <c r="E3" s="60">
        <v>1368</v>
      </c>
      <c r="F3" s="322"/>
      <c r="G3" s="323"/>
    </row>
    <row r="4" spans="2:7" ht="69" customHeight="1">
      <c r="B4" s="318"/>
      <c r="C4" s="319"/>
      <c r="D4" s="60" t="s">
        <v>378</v>
      </c>
      <c r="E4" s="60" t="s">
        <v>379</v>
      </c>
      <c r="F4" s="322"/>
      <c r="G4" s="323"/>
    </row>
    <row r="5" spans="2:7" ht="61.5" customHeight="1">
      <c r="B5" s="318"/>
      <c r="C5" s="319"/>
      <c r="D5" s="61" t="s">
        <v>380</v>
      </c>
      <c r="E5" s="61" t="s">
        <v>380</v>
      </c>
      <c r="F5" s="322"/>
      <c r="G5" s="323"/>
    </row>
    <row r="6" spans="2:7" ht="78" customHeight="1">
      <c r="B6" s="324" t="s">
        <v>427</v>
      </c>
      <c r="C6" s="325"/>
      <c r="D6" s="47">
        <v>14700</v>
      </c>
      <c r="E6" s="47">
        <v>15800</v>
      </c>
      <c r="F6" s="310"/>
      <c r="G6" s="311"/>
    </row>
    <row r="7" spans="2:7" ht="57.75" customHeight="1">
      <c r="B7" s="312" t="s">
        <v>226</v>
      </c>
      <c r="C7" s="313"/>
      <c r="D7" s="48" t="s">
        <v>728</v>
      </c>
      <c r="E7" s="48" t="s">
        <v>729</v>
      </c>
      <c r="F7" s="310"/>
      <c r="G7" s="311"/>
    </row>
    <row r="8" spans="2:7" ht="72" customHeight="1">
      <c r="B8" s="64" t="s">
        <v>373</v>
      </c>
      <c r="C8" s="49" t="s">
        <v>429</v>
      </c>
      <c r="D8" s="50"/>
      <c r="E8" s="50"/>
      <c r="F8" s="49" t="s">
        <v>429</v>
      </c>
      <c r="G8" s="65" t="s">
        <v>372</v>
      </c>
    </row>
    <row r="9" spans="2:7" ht="69.95" customHeight="1">
      <c r="B9" s="66" t="s">
        <v>77</v>
      </c>
      <c r="C9" s="51"/>
      <c r="D9" s="52" t="s">
        <v>432</v>
      </c>
      <c r="E9" s="53" t="s">
        <v>431</v>
      </c>
      <c r="F9" s="54"/>
      <c r="G9" s="67"/>
    </row>
    <row r="10" spans="2:7" ht="69.95" customHeight="1">
      <c r="B10" s="66" t="s">
        <v>78</v>
      </c>
      <c r="C10" s="51"/>
      <c r="D10" s="52" t="s">
        <v>432</v>
      </c>
      <c r="E10" s="53" t="s">
        <v>431</v>
      </c>
      <c r="F10" s="54"/>
      <c r="G10" s="67"/>
    </row>
    <row r="11" spans="2:7" ht="69.95" customHeight="1">
      <c r="B11" s="68" t="s">
        <v>74</v>
      </c>
      <c r="C11" s="55"/>
      <c r="D11" s="53" t="s">
        <v>431</v>
      </c>
      <c r="E11" s="52" t="s">
        <v>432</v>
      </c>
      <c r="F11" s="54"/>
      <c r="G11" s="67"/>
    </row>
    <row r="12" spans="2:7" ht="69.95" customHeight="1">
      <c r="B12" s="68" t="s">
        <v>75</v>
      </c>
      <c r="C12" s="55"/>
      <c r="D12" s="52" t="s">
        <v>432</v>
      </c>
      <c r="E12" s="53" t="s">
        <v>431</v>
      </c>
      <c r="F12" s="54"/>
      <c r="G12" s="67"/>
    </row>
    <row r="13" spans="2:7" ht="69.95" customHeight="1">
      <c r="B13" s="69" t="s">
        <v>464</v>
      </c>
      <c r="C13" s="55"/>
      <c r="D13" s="53" t="s">
        <v>431</v>
      </c>
      <c r="E13" s="53" t="s">
        <v>431</v>
      </c>
      <c r="F13" s="54"/>
      <c r="G13" s="67"/>
    </row>
    <row r="14" spans="2:7" ht="75" customHeight="1">
      <c r="B14" s="70" t="s">
        <v>63</v>
      </c>
      <c r="C14" s="55"/>
      <c r="D14" s="53" t="s">
        <v>431</v>
      </c>
      <c r="E14" s="53" t="s">
        <v>431</v>
      </c>
      <c r="F14" s="54"/>
      <c r="G14" s="67"/>
    </row>
    <row r="15" spans="2:7" ht="69.95" customHeight="1">
      <c r="B15" s="69" t="s">
        <v>64</v>
      </c>
      <c r="C15" s="55"/>
      <c r="D15" s="53" t="s">
        <v>431</v>
      </c>
      <c r="E15" s="53" t="s">
        <v>431</v>
      </c>
      <c r="F15" s="54"/>
      <c r="G15" s="67"/>
    </row>
    <row r="16" spans="2:7" ht="69.95" customHeight="1">
      <c r="B16" s="69" t="s">
        <v>65</v>
      </c>
      <c r="C16" s="55"/>
      <c r="D16" s="53" t="s">
        <v>431</v>
      </c>
      <c r="E16" s="53" t="s">
        <v>431</v>
      </c>
      <c r="F16" s="54"/>
      <c r="G16" s="67"/>
    </row>
    <row r="17" spans="2:7" ht="69.95" customHeight="1">
      <c r="B17" s="69" t="s">
        <v>66</v>
      </c>
      <c r="C17" s="55"/>
      <c r="D17" s="53" t="s">
        <v>431</v>
      </c>
      <c r="E17" s="53" t="s">
        <v>431</v>
      </c>
      <c r="F17" s="54"/>
      <c r="G17" s="67"/>
    </row>
    <row r="18" spans="2:7" ht="69.95" customHeight="1">
      <c r="B18" s="69" t="s">
        <v>359</v>
      </c>
      <c r="C18" s="55"/>
      <c r="D18" s="53" t="s">
        <v>431</v>
      </c>
      <c r="E18" s="53" t="s">
        <v>431</v>
      </c>
      <c r="F18" s="54"/>
      <c r="G18" s="67"/>
    </row>
    <row r="19" spans="2:7" ht="69.95" customHeight="1">
      <c r="B19" s="69" t="s">
        <v>67</v>
      </c>
      <c r="C19" s="54" t="s">
        <v>430</v>
      </c>
      <c r="D19" s="53" t="s">
        <v>431</v>
      </c>
      <c r="E19" s="53" t="s">
        <v>431</v>
      </c>
      <c r="F19" s="54" t="str">
        <f t="shared" ref="F19:F46" si="0">C19</f>
        <v>008</v>
      </c>
      <c r="G19" s="67"/>
    </row>
    <row r="20" spans="2:7" ht="69.95" customHeight="1">
      <c r="B20" s="69" t="s">
        <v>365</v>
      </c>
      <c r="C20" s="54" t="s">
        <v>433</v>
      </c>
      <c r="D20" s="53" t="s">
        <v>431</v>
      </c>
      <c r="E20" s="53" t="s">
        <v>431</v>
      </c>
      <c r="F20" s="54" t="str">
        <f t="shared" si="0"/>
        <v>009</v>
      </c>
      <c r="G20" s="67"/>
    </row>
    <row r="21" spans="2:7" ht="69.95" customHeight="1">
      <c r="B21" s="66" t="s">
        <v>76</v>
      </c>
      <c r="C21" s="57" t="s">
        <v>158</v>
      </c>
      <c r="D21" s="52" t="s">
        <v>432</v>
      </c>
      <c r="E21" s="58">
        <v>55</v>
      </c>
      <c r="F21" s="54" t="str">
        <f t="shared" si="0"/>
        <v>018</v>
      </c>
      <c r="G21" s="67"/>
    </row>
    <row r="22" spans="2:7" ht="69.95" customHeight="1">
      <c r="B22" s="71" t="s">
        <v>162</v>
      </c>
      <c r="C22" s="59" t="s">
        <v>434</v>
      </c>
      <c r="D22" s="53" t="s">
        <v>431</v>
      </c>
      <c r="E22" s="53" t="s">
        <v>431</v>
      </c>
      <c r="F22" s="54" t="str">
        <f t="shared" si="0"/>
        <v>025</v>
      </c>
      <c r="G22" s="67"/>
    </row>
    <row r="23" spans="2:7" ht="69.95" customHeight="1">
      <c r="B23" s="69" t="s">
        <v>69</v>
      </c>
      <c r="C23" s="54" t="s">
        <v>285</v>
      </c>
      <c r="D23" s="53" t="s">
        <v>431</v>
      </c>
      <c r="E23" s="53" t="s">
        <v>431</v>
      </c>
      <c r="F23" s="54" t="str">
        <f t="shared" si="0"/>
        <v>028</v>
      </c>
      <c r="G23" s="67"/>
    </row>
    <row r="24" spans="2:7" ht="69.95" customHeight="1">
      <c r="B24" s="72" t="s">
        <v>73</v>
      </c>
      <c r="C24" s="59" t="s">
        <v>435</v>
      </c>
      <c r="D24" s="53" t="s">
        <v>431</v>
      </c>
      <c r="E24" s="53" t="s">
        <v>431</v>
      </c>
      <c r="F24" s="54" t="str">
        <f t="shared" si="0"/>
        <v>041</v>
      </c>
      <c r="G24" s="73"/>
    </row>
    <row r="25" spans="2:7" ht="69.95" customHeight="1">
      <c r="B25" s="72" t="s">
        <v>180</v>
      </c>
      <c r="C25" s="59" t="s">
        <v>179</v>
      </c>
      <c r="D25" s="53" t="s">
        <v>431</v>
      </c>
      <c r="E25" s="53" t="s">
        <v>431</v>
      </c>
      <c r="F25" s="54" t="str">
        <f t="shared" si="0"/>
        <v>052</v>
      </c>
      <c r="G25" s="73"/>
    </row>
    <row r="26" spans="2:7" ht="69.95" customHeight="1">
      <c r="B26" s="71" t="s">
        <v>506</v>
      </c>
      <c r="C26" s="57" t="s">
        <v>507</v>
      </c>
      <c r="D26" s="58">
        <v>30</v>
      </c>
      <c r="E26" s="58">
        <v>30</v>
      </c>
      <c r="F26" s="54" t="str">
        <f t="shared" si="0"/>
        <v>064</v>
      </c>
      <c r="G26" s="73"/>
    </row>
    <row r="27" spans="2:7" ht="69.95" customHeight="1">
      <c r="B27" s="71" t="s">
        <v>145</v>
      </c>
      <c r="C27" s="57" t="s">
        <v>504</v>
      </c>
      <c r="D27" s="58">
        <v>165</v>
      </c>
      <c r="E27" s="58">
        <v>165</v>
      </c>
      <c r="F27" s="54" t="str">
        <f t="shared" si="0"/>
        <v>070</v>
      </c>
      <c r="G27" s="73"/>
    </row>
    <row r="28" spans="2:7" ht="69.95" customHeight="1">
      <c r="B28" s="71" t="s">
        <v>436</v>
      </c>
      <c r="C28" s="51" t="s">
        <v>437</v>
      </c>
      <c r="D28" s="58">
        <v>215</v>
      </c>
      <c r="E28" s="58">
        <v>215</v>
      </c>
      <c r="F28" s="54" t="str">
        <f t="shared" si="0"/>
        <v>097</v>
      </c>
      <c r="G28" s="73"/>
    </row>
    <row r="29" spans="2:7" ht="69.95" customHeight="1">
      <c r="B29" s="66" t="s">
        <v>146</v>
      </c>
      <c r="C29" s="51">
        <v>132</v>
      </c>
      <c r="D29" s="58">
        <v>135</v>
      </c>
      <c r="E29" s="58">
        <v>135</v>
      </c>
      <c r="F29" s="54">
        <f t="shared" si="0"/>
        <v>132</v>
      </c>
      <c r="G29" s="73"/>
    </row>
    <row r="30" spans="2:7" ht="69.95" customHeight="1">
      <c r="B30" s="71" t="s">
        <v>282</v>
      </c>
      <c r="C30" s="51">
        <v>140</v>
      </c>
      <c r="D30" s="58">
        <v>570</v>
      </c>
      <c r="E30" s="58">
        <v>570</v>
      </c>
      <c r="F30" s="54">
        <f t="shared" si="0"/>
        <v>140</v>
      </c>
      <c r="G30" s="73"/>
    </row>
    <row r="31" spans="2:7" ht="69.95" customHeight="1">
      <c r="B31" s="69" t="s">
        <v>62</v>
      </c>
      <c r="C31" s="51">
        <v>150</v>
      </c>
      <c r="D31" s="53" t="s">
        <v>431</v>
      </c>
      <c r="E31" s="53" t="s">
        <v>431</v>
      </c>
      <c r="F31" s="54">
        <f t="shared" si="0"/>
        <v>150</v>
      </c>
      <c r="G31" s="73"/>
    </row>
    <row r="32" spans="2:7" ht="69.95" customHeight="1">
      <c r="B32" s="74" t="s">
        <v>438</v>
      </c>
      <c r="C32" s="51">
        <v>211</v>
      </c>
      <c r="D32" s="52" t="s">
        <v>432</v>
      </c>
      <c r="E32" s="58">
        <v>1140</v>
      </c>
      <c r="F32" s="54">
        <f t="shared" si="0"/>
        <v>211</v>
      </c>
      <c r="G32" s="73" t="s">
        <v>545</v>
      </c>
    </row>
    <row r="33" spans="2:193" s="258" customFormat="1" ht="69.95" customHeight="1">
      <c r="B33" s="66" t="s">
        <v>147</v>
      </c>
      <c r="C33" s="51">
        <v>213</v>
      </c>
      <c r="D33" s="56">
        <v>315</v>
      </c>
      <c r="E33" s="56">
        <v>315</v>
      </c>
      <c r="F33" s="54">
        <f>C33</f>
        <v>213</v>
      </c>
      <c r="G33" s="73" t="s">
        <v>389</v>
      </c>
      <c r="H33" s="24"/>
      <c r="I33"/>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24"/>
      <c r="CO33" s="24"/>
      <c r="CP33" s="24"/>
      <c r="CQ33" s="24"/>
      <c r="CR33" s="24"/>
      <c r="CS33" s="24"/>
      <c r="CT33" s="24"/>
      <c r="CU33" s="24"/>
      <c r="CV33" s="24"/>
      <c r="CW33" s="24"/>
      <c r="CX33" s="24"/>
      <c r="CY33" s="24"/>
      <c r="CZ33" s="24"/>
      <c r="DA33" s="24"/>
      <c r="DB33" s="24"/>
      <c r="DC33" s="24"/>
      <c r="DD33" s="24"/>
      <c r="DE33" s="24"/>
      <c r="DF33" s="24"/>
      <c r="DG33" s="24"/>
      <c r="DH33" s="24"/>
      <c r="DI33" s="24"/>
      <c r="DJ33" s="24"/>
      <c r="DK33" s="24"/>
      <c r="DL33" s="24"/>
      <c r="DM33" s="24"/>
      <c r="DN33" s="24"/>
      <c r="DO33" s="24"/>
      <c r="DP33" s="24"/>
      <c r="DQ33" s="24"/>
      <c r="DR33" s="24"/>
      <c r="DS33" s="24"/>
      <c r="DT33" s="24"/>
      <c r="DU33" s="24"/>
      <c r="DV33" s="24"/>
      <c r="DW33" s="24"/>
      <c r="DX33" s="24"/>
      <c r="DY33" s="24"/>
      <c r="DZ33" s="24"/>
      <c r="EA33" s="24"/>
      <c r="EB33" s="24"/>
      <c r="EC33" s="24"/>
      <c r="ED33" s="24"/>
      <c r="EE33" s="24"/>
      <c r="EF33" s="24"/>
      <c r="EG33" s="24"/>
      <c r="EH33" s="24"/>
      <c r="EI33" s="24"/>
      <c r="EJ33" s="24"/>
      <c r="EK33" s="24"/>
      <c r="EL33" s="24"/>
      <c r="EM33" s="24"/>
      <c r="EN33" s="24"/>
      <c r="EO33" s="24"/>
      <c r="EP33" s="24"/>
      <c r="EQ33" s="24"/>
      <c r="ER33" s="24"/>
      <c r="ES33" s="24"/>
      <c r="ET33" s="24"/>
      <c r="EU33" s="24"/>
      <c r="EV33" s="24"/>
      <c r="EW33" s="24"/>
      <c r="EX33" s="24"/>
      <c r="EY33" s="24"/>
      <c r="EZ33" s="24"/>
      <c r="FA33" s="24"/>
      <c r="FB33" s="24"/>
      <c r="FC33" s="24"/>
      <c r="FD33" s="24"/>
      <c r="FE33" s="24"/>
      <c r="FF33" s="24"/>
      <c r="FG33" s="24"/>
      <c r="FH33" s="24"/>
      <c r="FI33" s="24"/>
      <c r="FJ33" s="24"/>
      <c r="FK33" s="24"/>
      <c r="FL33" s="24"/>
      <c r="FM33" s="24"/>
      <c r="FN33" s="24"/>
      <c r="FO33" s="24"/>
      <c r="FP33" s="24"/>
      <c r="FQ33" s="24"/>
      <c r="FR33" s="24"/>
      <c r="FS33" s="24"/>
      <c r="FT33" s="24"/>
      <c r="FU33" s="24"/>
      <c r="FV33" s="24"/>
      <c r="FW33" s="24"/>
      <c r="FX33" s="24"/>
      <c r="FY33" s="24"/>
      <c r="FZ33" s="24"/>
      <c r="GA33" s="24"/>
      <c r="GB33" s="24"/>
      <c r="GC33" s="24"/>
      <c r="GD33" s="24"/>
      <c r="GE33" s="24"/>
      <c r="GF33" s="24"/>
      <c r="GG33" s="24"/>
      <c r="GH33" s="24"/>
      <c r="GI33" s="24"/>
      <c r="GJ33" s="24"/>
      <c r="GK33" s="24"/>
    </row>
    <row r="34" spans="2:193" ht="89.25" customHeight="1">
      <c r="B34" s="76" t="s">
        <v>420</v>
      </c>
      <c r="C34" s="51">
        <v>245</v>
      </c>
      <c r="D34" s="58">
        <v>135</v>
      </c>
      <c r="E34" s="52" t="s">
        <v>432</v>
      </c>
      <c r="F34" s="54">
        <f t="shared" si="0"/>
        <v>245</v>
      </c>
      <c r="G34" s="75" t="s">
        <v>755</v>
      </c>
    </row>
    <row r="35" spans="2:193" ht="69.95" customHeight="1">
      <c r="B35" s="71" t="s">
        <v>101</v>
      </c>
      <c r="C35" s="51">
        <v>321</v>
      </c>
      <c r="D35" s="58">
        <v>165</v>
      </c>
      <c r="E35" s="53" t="s">
        <v>431</v>
      </c>
      <c r="F35" s="54">
        <f t="shared" si="0"/>
        <v>321</v>
      </c>
      <c r="G35" s="73"/>
    </row>
    <row r="36" spans="2:193" ht="69.95" customHeight="1">
      <c r="B36" s="71" t="s">
        <v>516</v>
      </c>
      <c r="C36" s="51" t="s">
        <v>148</v>
      </c>
      <c r="D36" s="58" t="s">
        <v>432</v>
      </c>
      <c r="E36" s="58">
        <v>360</v>
      </c>
      <c r="F36" s="54" t="str">
        <f t="shared" si="0"/>
        <v>365</v>
      </c>
      <c r="G36" s="79"/>
    </row>
    <row r="37" spans="2:193" ht="69.95" customHeight="1">
      <c r="B37" s="69" t="s">
        <v>53</v>
      </c>
      <c r="C37" s="51">
        <v>392</v>
      </c>
      <c r="D37" s="58">
        <v>610</v>
      </c>
      <c r="E37" s="58">
        <v>610</v>
      </c>
      <c r="F37" s="54">
        <f t="shared" si="0"/>
        <v>392</v>
      </c>
      <c r="G37" s="73"/>
    </row>
    <row r="38" spans="2:193" ht="69.95" customHeight="1">
      <c r="B38" s="71" t="s">
        <v>396</v>
      </c>
      <c r="C38" s="51">
        <v>396</v>
      </c>
      <c r="D38" s="58">
        <v>70</v>
      </c>
      <c r="E38" s="58">
        <v>70</v>
      </c>
      <c r="F38" s="54">
        <f t="shared" si="0"/>
        <v>396</v>
      </c>
      <c r="G38" s="73"/>
    </row>
    <row r="39" spans="2:193" ht="69.95" customHeight="1">
      <c r="B39" s="74" t="s">
        <v>556</v>
      </c>
      <c r="C39" s="51">
        <v>400</v>
      </c>
      <c r="D39" s="58">
        <v>885</v>
      </c>
      <c r="E39" s="58">
        <v>885</v>
      </c>
      <c r="F39" s="54">
        <f t="shared" si="0"/>
        <v>400</v>
      </c>
      <c r="G39" s="73" t="s">
        <v>756</v>
      </c>
    </row>
    <row r="40" spans="2:193" ht="69.95" customHeight="1">
      <c r="B40" s="71" t="s">
        <v>176</v>
      </c>
      <c r="C40" s="51">
        <v>409</v>
      </c>
      <c r="D40" s="58">
        <v>165</v>
      </c>
      <c r="E40" s="58">
        <v>165</v>
      </c>
      <c r="F40" s="54">
        <f t="shared" si="0"/>
        <v>409</v>
      </c>
      <c r="G40" s="75" t="s">
        <v>757</v>
      </c>
    </row>
    <row r="41" spans="2:193" s="258" customFormat="1" ht="100.5" customHeight="1">
      <c r="B41" s="72" t="s">
        <v>738</v>
      </c>
      <c r="C41" s="51">
        <v>410</v>
      </c>
      <c r="D41" s="52" t="s">
        <v>432</v>
      </c>
      <c r="E41" s="58">
        <v>200</v>
      </c>
      <c r="F41" s="54">
        <f t="shared" si="0"/>
        <v>410</v>
      </c>
      <c r="G41" s="75"/>
    </row>
    <row r="42" spans="2:193" ht="69.95" customHeight="1">
      <c r="B42" s="71" t="s">
        <v>467</v>
      </c>
      <c r="C42" s="51">
        <v>416</v>
      </c>
      <c r="D42" s="58">
        <v>215</v>
      </c>
      <c r="E42" s="58">
        <v>215</v>
      </c>
      <c r="F42" s="54">
        <f t="shared" si="0"/>
        <v>416</v>
      </c>
      <c r="G42" s="73"/>
    </row>
    <row r="43" spans="2:193" ht="69.95" customHeight="1">
      <c r="B43" s="71" t="s">
        <v>397</v>
      </c>
      <c r="C43" s="51">
        <v>441</v>
      </c>
      <c r="D43" s="58">
        <v>215</v>
      </c>
      <c r="E43" s="58">
        <v>215</v>
      </c>
      <c r="F43" s="54">
        <f t="shared" si="0"/>
        <v>441</v>
      </c>
      <c r="G43" s="73"/>
    </row>
    <row r="44" spans="2:193" s="258" customFormat="1" ht="69.95" customHeight="1">
      <c r="B44" s="71" t="s">
        <v>740</v>
      </c>
      <c r="C44" s="51">
        <v>450</v>
      </c>
      <c r="D44" s="53" t="s">
        <v>431</v>
      </c>
      <c r="E44" s="53" t="s">
        <v>431</v>
      </c>
      <c r="F44" s="54">
        <f t="shared" si="0"/>
        <v>450</v>
      </c>
      <c r="G44" s="73"/>
    </row>
    <row r="45" spans="2:193" ht="69.95" customHeight="1">
      <c r="B45" s="71" t="s">
        <v>153</v>
      </c>
      <c r="C45" s="51">
        <v>452</v>
      </c>
      <c r="D45" s="52" t="s">
        <v>432</v>
      </c>
      <c r="E45" s="58">
        <v>215</v>
      </c>
      <c r="F45" s="54">
        <f t="shared" si="0"/>
        <v>452</v>
      </c>
      <c r="G45" s="73" t="s">
        <v>545</v>
      </c>
    </row>
    <row r="46" spans="2:193" s="258" customFormat="1" ht="69.95" customHeight="1">
      <c r="B46" s="71" t="s">
        <v>743</v>
      </c>
      <c r="C46" s="51">
        <v>454</v>
      </c>
      <c r="D46" s="52" t="s">
        <v>432</v>
      </c>
      <c r="E46" s="58">
        <v>160</v>
      </c>
      <c r="F46" s="54">
        <f t="shared" si="0"/>
        <v>454</v>
      </c>
      <c r="G46" s="73"/>
    </row>
    <row r="47" spans="2:193" ht="69.95" customHeight="1">
      <c r="B47" s="69" t="s">
        <v>71</v>
      </c>
      <c r="C47" s="55" t="s">
        <v>508</v>
      </c>
      <c r="D47" s="53" t="s">
        <v>431</v>
      </c>
      <c r="E47" s="52" t="s">
        <v>432</v>
      </c>
      <c r="F47" s="54" t="str">
        <f t="shared" ref="F47:F73" si="1">C47</f>
        <v>41A</v>
      </c>
      <c r="G47" s="73"/>
    </row>
    <row r="48" spans="2:193" s="258" customFormat="1" ht="69.95" customHeight="1">
      <c r="B48" s="69" t="s">
        <v>739</v>
      </c>
      <c r="C48" s="55" t="s">
        <v>308</v>
      </c>
      <c r="D48" s="53" t="s">
        <v>431</v>
      </c>
      <c r="E48" s="53" t="s">
        <v>431</v>
      </c>
      <c r="F48" s="54" t="str">
        <f t="shared" si="1"/>
        <v>42F</v>
      </c>
      <c r="G48" s="73"/>
    </row>
    <row r="49" spans="1:192" ht="69.95" customHeight="1">
      <c r="B49" s="66" t="s">
        <v>79</v>
      </c>
      <c r="C49" s="51" t="s">
        <v>80</v>
      </c>
      <c r="D49" s="58">
        <v>210</v>
      </c>
      <c r="E49" s="53" t="s">
        <v>431</v>
      </c>
      <c r="F49" s="54" t="str">
        <f t="shared" si="1"/>
        <v>4BJ</v>
      </c>
      <c r="G49" s="73"/>
    </row>
    <row r="50" spans="1:192" ht="69.95" customHeight="1">
      <c r="B50" s="71" t="s">
        <v>150</v>
      </c>
      <c r="C50" s="51" t="s">
        <v>509</v>
      </c>
      <c r="D50" s="52" t="s">
        <v>432</v>
      </c>
      <c r="E50" s="58">
        <v>115</v>
      </c>
      <c r="F50" s="54" t="str">
        <f t="shared" si="1"/>
        <v>4CS</v>
      </c>
      <c r="G50" s="73" t="s">
        <v>529</v>
      </c>
    </row>
    <row r="51" spans="1:192" ht="69.95" customHeight="1">
      <c r="B51" s="71" t="s">
        <v>55</v>
      </c>
      <c r="C51" s="55" t="s">
        <v>46</v>
      </c>
      <c r="D51" s="58">
        <v>115</v>
      </c>
      <c r="E51" s="58">
        <v>115</v>
      </c>
      <c r="F51" s="54" t="str">
        <f t="shared" si="1"/>
        <v>4GF</v>
      </c>
      <c r="G51" s="73" t="s">
        <v>530</v>
      </c>
    </row>
    <row r="52" spans="1:192" ht="69.95" customHeight="1">
      <c r="B52" s="71" t="s">
        <v>152</v>
      </c>
      <c r="C52" s="51" t="s">
        <v>419</v>
      </c>
      <c r="D52" s="52" t="s">
        <v>432</v>
      </c>
      <c r="E52" s="58">
        <v>215</v>
      </c>
      <c r="F52" s="54" t="str">
        <f t="shared" si="1"/>
        <v>4SU</v>
      </c>
      <c r="G52" s="73"/>
    </row>
    <row r="53" spans="1:192" s="20" customFormat="1" ht="69.95" customHeight="1">
      <c r="A53" s="114"/>
      <c r="B53" s="77" t="s">
        <v>523</v>
      </c>
      <c r="C53" s="55" t="s">
        <v>522</v>
      </c>
      <c r="D53" s="58">
        <v>60</v>
      </c>
      <c r="E53" s="58">
        <v>60</v>
      </c>
      <c r="F53" s="54" t="str">
        <f t="shared" si="1"/>
        <v>4YV</v>
      </c>
      <c r="G53" s="73"/>
      <c r="H53" s="1"/>
      <c r="I53" s="1"/>
      <c r="J53" s="1"/>
      <c r="K53" s="1"/>
      <c r="L53" s="1"/>
      <c r="M53" s="1"/>
      <c r="N53" s="1"/>
      <c r="O53" s="1"/>
      <c r="P53" s="1"/>
      <c r="Q53" s="1"/>
      <c r="R53" s="1"/>
      <c r="S53" s="1"/>
      <c r="T53" s="1"/>
      <c r="U53" s="1"/>
      <c r="V53" s="1"/>
      <c r="W53" s="1"/>
      <c r="X53" s="1"/>
      <c r="Y53" s="1"/>
      <c r="Z53" s="1"/>
      <c r="AA53" s="1"/>
      <c r="AB53" s="1"/>
      <c r="AC53" s="1"/>
      <c r="AD53" s="1"/>
      <c r="AE53" s="1"/>
      <c r="AF53" s="1"/>
      <c r="AG53" s="1"/>
      <c r="AH53" s="1"/>
    </row>
    <row r="54" spans="1:192" ht="69.95" customHeight="1">
      <c r="B54" s="69" t="s">
        <v>361</v>
      </c>
      <c r="C54" s="55">
        <v>500</v>
      </c>
      <c r="D54" s="53" t="s">
        <v>431</v>
      </c>
      <c r="E54" s="53" t="s">
        <v>431</v>
      </c>
      <c r="F54" s="54">
        <f t="shared" si="1"/>
        <v>500</v>
      </c>
      <c r="G54" s="73"/>
    </row>
    <row r="55" spans="1:192" ht="69.95" customHeight="1">
      <c r="B55" s="69" t="s">
        <v>362</v>
      </c>
      <c r="C55" s="55">
        <v>502</v>
      </c>
      <c r="D55" s="53" t="s">
        <v>431</v>
      </c>
      <c r="E55" s="53" t="s">
        <v>431</v>
      </c>
      <c r="F55" s="54">
        <f t="shared" si="1"/>
        <v>502</v>
      </c>
      <c r="G55" s="73"/>
    </row>
    <row r="56" spans="1:192" ht="69.95" customHeight="1">
      <c r="B56" s="69" t="s">
        <v>363</v>
      </c>
      <c r="C56" s="54">
        <v>505</v>
      </c>
      <c r="D56" s="53" t="s">
        <v>431</v>
      </c>
      <c r="E56" s="53" t="s">
        <v>431</v>
      </c>
      <c r="F56" s="54">
        <f t="shared" si="1"/>
        <v>505</v>
      </c>
      <c r="G56" s="73"/>
    </row>
    <row r="57" spans="1:192" ht="69.95" customHeight="1">
      <c r="B57" s="71" t="s">
        <v>387</v>
      </c>
      <c r="C57" s="55">
        <v>508</v>
      </c>
      <c r="D57" s="58">
        <v>315</v>
      </c>
      <c r="E57" s="58">
        <v>315</v>
      </c>
      <c r="F57" s="54">
        <f t="shared" si="1"/>
        <v>508</v>
      </c>
      <c r="G57" s="73" t="s">
        <v>392</v>
      </c>
    </row>
    <row r="58" spans="1:192" ht="69.95" customHeight="1">
      <c r="B58" s="66" t="s">
        <v>161</v>
      </c>
      <c r="C58" s="51" t="s">
        <v>322</v>
      </c>
      <c r="D58" s="53" t="s">
        <v>431</v>
      </c>
      <c r="E58" s="53" t="s">
        <v>431</v>
      </c>
      <c r="F58" s="54" t="str">
        <f>C58</f>
        <v>5DE</v>
      </c>
      <c r="G58" s="73"/>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c r="CE58" s="24"/>
      <c r="CF58" s="24"/>
      <c r="CG58" s="24"/>
      <c r="CH58" s="24"/>
      <c r="CI58" s="24"/>
      <c r="CJ58" s="24"/>
      <c r="CK58" s="24"/>
      <c r="CL58" s="24"/>
      <c r="CM58" s="24"/>
      <c r="CN58" s="24"/>
      <c r="CO58" s="24"/>
      <c r="CP58" s="24"/>
      <c r="CQ58" s="24"/>
      <c r="CR58" s="24"/>
      <c r="CS58" s="24"/>
      <c r="CT58" s="24"/>
      <c r="CU58" s="24"/>
      <c r="CV58" s="24"/>
      <c r="CW58" s="24"/>
      <c r="CX58" s="24"/>
      <c r="CY58" s="24"/>
      <c r="CZ58" s="24"/>
      <c r="DA58" s="24"/>
      <c r="DB58" s="24"/>
      <c r="DC58" s="24"/>
      <c r="DD58" s="24"/>
      <c r="DE58" s="24"/>
      <c r="DF58" s="24"/>
      <c r="DG58" s="24"/>
      <c r="DH58" s="24"/>
      <c r="DI58" s="24"/>
      <c r="DJ58" s="24"/>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c r="GF58" s="24"/>
      <c r="GG58" s="24"/>
      <c r="GH58" s="24"/>
      <c r="GI58" s="24"/>
      <c r="GJ58" s="24"/>
    </row>
    <row r="59" spans="1:192" s="258" customFormat="1" ht="69.95" customHeight="1">
      <c r="B59" s="66" t="s">
        <v>742</v>
      </c>
      <c r="C59" s="51" t="s">
        <v>741</v>
      </c>
      <c r="D59" s="53" t="s">
        <v>431</v>
      </c>
      <c r="E59" s="53" t="s">
        <v>431</v>
      </c>
      <c r="F59" s="54" t="str">
        <f>C59</f>
        <v>5EM</v>
      </c>
      <c r="G59" s="73"/>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c r="CJ59" s="24"/>
      <c r="CK59" s="24"/>
      <c r="CL59" s="24"/>
      <c r="CM59" s="24"/>
      <c r="CN59" s="24"/>
      <c r="CO59" s="24"/>
      <c r="CP59" s="24"/>
      <c r="CQ59" s="24"/>
      <c r="CR59" s="24"/>
      <c r="CS59" s="24"/>
      <c r="CT59" s="24"/>
      <c r="CU59" s="24"/>
      <c r="CV59" s="24"/>
      <c r="CW59" s="24"/>
      <c r="CX59" s="24"/>
      <c r="CY59" s="24"/>
      <c r="CZ59" s="24"/>
      <c r="DA59" s="24"/>
      <c r="DB59" s="24"/>
      <c r="DC59" s="24"/>
      <c r="DD59" s="24"/>
      <c r="DE59" s="24"/>
      <c r="DF59" s="24"/>
      <c r="DG59" s="24"/>
      <c r="DH59" s="24"/>
      <c r="DI59" s="24"/>
      <c r="DJ59" s="24"/>
      <c r="DK59" s="24"/>
      <c r="DL59" s="24"/>
      <c r="DM59" s="24"/>
      <c r="DN59" s="24"/>
      <c r="DO59" s="24"/>
      <c r="DP59" s="24"/>
      <c r="DQ59" s="24"/>
      <c r="DR59" s="24"/>
      <c r="DS59" s="24"/>
      <c r="DT59" s="24"/>
      <c r="DU59" s="24"/>
      <c r="DV59" s="24"/>
      <c r="DW59" s="24"/>
      <c r="DX59" s="24"/>
      <c r="DY59" s="24"/>
      <c r="DZ59" s="24"/>
      <c r="EA59" s="24"/>
      <c r="EB59" s="24"/>
      <c r="EC59" s="24"/>
      <c r="ED59" s="24"/>
      <c r="EE59" s="24"/>
      <c r="EF59" s="24"/>
      <c r="EG59" s="24"/>
      <c r="EH59" s="24"/>
      <c r="EI59" s="24"/>
      <c r="EJ59" s="24"/>
      <c r="EK59" s="24"/>
      <c r="EL59" s="24"/>
      <c r="EM59" s="24"/>
      <c r="EN59" s="24"/>
      <c r="EO59" s="24"/>
      <c r="EP59" s="24"/>
      <c r="EQ59" s="24"/>
      <c r="ER59" s="24"/>
      <c r="ES59" s="24"/>
      <c r="ET59" s="24"/>
      <c r="EU59" s="24"/>
      <c r="EV59" s="24"/>
      <c r="EW59" s="24"/>
      <c r="EX59" s="24"/>
      <c r="EY59" s="24"/>
      <c r="EZ59" s="24"/>
      <c r="FA59" s="24"/>
      <c r="FB59" s="24"/>
      <c r="FC59" s="24"/>
      <c r="FD59" s="24"/>
      <c r="FE59" s="24"/>
      <c r="FF59" s="24"/>
      <c r="FG59" s="24"/>
      <c r="FH59" s="24"/>
      <c r="FI59" s="24"/>
      <c r="FJ59" s="24"/>
      <c r="FK59" s="24"/>
      <c r="FL59" s="24"/>
      <c r="FM59" s="24"/>
      <c r="FN59" s="24"/>
      <c r="FO59" s="24"/>
      <c r="FP59" s="24"/>
      <c r="FQ59" s="24"/>
      <c r="FR59" s="24"/>
      <c r="FS59" s="24"/>
      <c r="FT59" s="24"/>
      <c r="FU59" s="24"/>
      <c r="FV59" s="24"/>
      <c r="FW59" s="24"/>
      <c r="FX59" s="24"/>
      <c r="FY59" s="24"/>
      <c r="FZ59" s="24"/>
      <c r="GA59" s="24"/>
      <c r="GB59" s="24"/>
      <c r="GC59" s="24"/>
      <c r="GD59" s="24"/>
      <c r="GE59" s="24"/>
      <c r="GF59" s="24"/>
      <c r="GG59" s="24"/>
      <c r="GH59" s="24"/>
      <c r="GI59" s="24"/>
      <c r="GJ59" s="24"/>
    </row>
    <row r="60" spans="1:192" s="114" customFormat="1" ht="69.95" customHeight="1">
      <c r="B60" s="77" t="s">
        <v>539</v>
      </c>
      <c r="C60" s="55" t="s">
        <v>538</v>
      </c>
      <c r="D60" s="58">
        <v>160</v>
      </c>
      <c r="E60" s="58">
        <v>160</v>
      </c>
      <c r="F60" s="54" t="str">
        <f t="shared" si="1"/>
        <v>5ZG</v>
      </c>
      <c r="G60" s="73"/>
      <c r="H60" s="1"/>
      <c r="I60" s="1"/>
      <c r="J60" s="1"/>
      <c r="K60" s="1"/>
      <c r="L60" s="1"/>
      <c r="M60" s="1"/>
      <c r="N60" s="1"/>
      <c r="O60" s="1"/>
      <c r="P60" s="1"/>
      <c r="Q60" s="1"/>
      <c r="R60" s="1"/>
      <c r="S60" s="1"/>
      <c r="T60" s="1"/>
      <c r="U60" s="1"/>
      <c r="V60" s="1"/>
      <c r="W60" s="1"/>
      <c r="X60" s="1"/>
      <c r="Y60" s="1"/>
      <c r="Z60" s="1"/>
      <c r="AA60" s="1"/>
      <c r="AB60" s="1"/>
      <c r="AC60" s="1"/>
      <c r="AD60" s="1"/>
      <c r="AE60" s="1"/>
      <c r="AF60" s="1"/>
      <c r="AG60" s="1"/>
      <c r="AH60" s="1"/>
    </row>
    <row r="61" spans="1:192" ht="69.95" customHeight="1">
      <c r="B61" s="69" t="s">
        <v>364</v>
      </c>
      <c r="C61" s="55">
        <v>614</v>
      </c>
      <c r="D61" s="53" t="s">
        <v>431</v>
      </c>
      <c r="E61" s="53" t="s">
        <v>431</v>
      </c>
      <c r="F61" s="54">
        <f t="shared" si="1"/>
        <v>614</v>
      </c>
      <c r="G61" s="73"/>
    </row>
    <row r="62" spans="1:192" s="20" customFormat="1" ht="69.95" customHeight="1">
      <c r="A62" s="114"/>
      <c r="B62" s="77" t="s">
        <v>54</v>
      </c>
      <c r="C62" s="55" t="s">
        <v>603</v>
      </c>
      <c r="D62" s="58">
        <v>265</v>
      </c>
      <c r="E62" s="58">
        <v>265</v>
      </c>
      <c r="F62" s="54" t="str">
        <f t="shared" si="1"/>
        <v>60K</v>
      </c>
      <c r="G62" s="73"/>
      <c r="H62" s="1"/>
      <c r="I62" s="1"/>
      <c r="J62" s="1"/>
      <c r="K62" s="1"/>
      <c r="L62" s="1"/>
      <c r="M62" s="1"/>
      <c r="N62" s="1"/>
      <c r="O62" s="1"/>
      <c r="P62" s="1"/>
      <c r="Q62" s="1"/>
      <c r="R62" s="1"/>
      <c r="S62" s="1"/>
      <c r="T62" s="1"/>
      <c r="U62" s="1"/>
      <c r="V62" s="1"/>
      <c r="W62" s="1"/>
      <c r="X62" s="1"/>
      <c r="Y62" s="1"/>
      <c r="Z62" s="1"/>
      <c r="AA62" s="1"/>
      <c r="AB62" s="1"/>
      <c r="AC62" s="1"/>
      <c r="AD62" s="1"/>
      <c r="AE62" s="1"/>
      <c r="AF62" s="1"/>
      <c r="AG62" s="1"/>
      <c r="AH62" s="1"/>
    </row>
    <row r="63" spans="1:192" s="115" customFormat="1" ht="94.5" customHeight="1">
      <c r="B63" s="77" t="s">
        <v>745</v>
      </c>
      <c r="C63" s="55" t="s">
        <v>744</v>
      </c>
      <c r="D63" s="52" t="s">
        <v>432</v>
      </c>
      <c r="E63" s="53" t="s">
        <v>431</v>
      </c>
      <c r="F63" s="54" t="str">
        <f t="shared" si="1"/>
        <v>6Q2</v>
      </c>
      <c r="G63" s="73"/>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row>
    <row r="64" spans="1:192" s="115" customFormat="1" ht="97.5" customHeight="1">
      <c r="B64" s="77" t="s">
        <v>748</v>
      </c>
      <c r="C64" s="55" t="s">
        <v>747</v>
      </c>
      <c r="D64" s="52" t="s">
        <v>432</v>
      </c>
      <c r="E64" s="58">
        <v>500</v>
      </c>
      <c r="F64" s="54" t="str">
        <f t="shared" ref="F64" si="2">C64</f>
        <v>6Q9</v>
      </c>
      <c r="G64" s="73"/>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row>
    <row r="65" spans="2:192" ht="100.5" customHeight="1">
      <c r="B65" s="77" t="s">
        <v>746</v>
      </c>
      <c r="C65" s="55">
        <v>709</v>
      </c>
      <c r="D65" s="52" t="s">
        <v>432</v>
      </c>
      <c r="E65" s="53" t="s">
        <v>431</v>
      </c>
      <c r="F65" s="54">
        <f t="shared" si="1"/>
        <v>709</v>
      </c>
      <c r="G65" s="73"/>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c r="CA65" s="24"/>
      <c r="CB65" s="24"/>
      <c r="CC65" s="24"/>
      <c r="CD65" s="24"/>
      <c r="CE65" s="24"/>
      <c r="CF65" s="24"/>
      <c r="CG65" s="24"/>
      <c r="CH65" s="24"/>
      <c r="CI65" s="24"/>
      <c r="CJ65" s="24"/>
      <c r="CK65" s="24"/>
      <c r="CL65" s="24"/>
      <c r="CM65" s="24"/>
      <c r="CN65" s="24"/>
      <c r="CO65" s="24"/>
      <c r="CP65" s="24"/>
      <c r="CQ65" s="24"/>
      <c r="CR65" s="24"/>
      <c r="CS65" s="24"/>
      <c r="CT65" s="24"/>
      <c r="CU65" s="24"/>
      <c r="CV65" s="24"/>
      <c r="CW65" s="24"/>
      <c r="CX65" s="24"/>
      <c r="CY65" s="24"/>
      <c r="CZ65" s="24"/>
      <c r="DA65" s="24"/>
      <c r="DB65" s="24"/>
      <c r="DC65" s="24"/>
      <c r="DD65" s="24"/>
      <c r="DE65" s="24"/>
      <c r="DF65" s="24"/>
      <c r="DG65" s="24"/>
      <c r="DH65" s="24"/>
      <c r="DI65" s="24"/>
      <c r="DJ65" s="24"/>
      <c r="DK65" s="24"/>
      <c r="DL65" s="24"/>
      <c r="DM65" s="24"/>
      <c r="DN65" s="24"/>
      <c r="DO65" s="24"/>
      <c r="DP65" s="24"/>
      <c r="DQ65" s="24"/>
      <c r="DR65" s="24"/>
      <c r="DS65" s="24"/>
      <c r="DT65" s="24"/>
      <c r="DU65" s="24"/>
      <c r="DV65" s="24"/>
      <c r="DW65" s="24"/>
      <c r="DX65" s="24"/>
      <c r="DY65" s="24"/>
      <c r="DZ65" s="24"/>
      <c r="EA65" s="24"/>
      <c r="EB65" s="24"/>
      <c r="EC65" s="24"/>
      <c r="ED65" s="24"/>
      <c r="EE65" s="24"/>
      <c r="EF65" s="24"/>
      <c r="EG65" s="24"/>
      <c r="EH65" s="24"/>
      <c r="EI65" s="24"/>
      <c r="EJ65" s="24"/>
      <c r="EK65" s="24"/>
      <c r="EL65" s="24"/>
      <c r="EM65" s="24"/>
      <c r="EN65" s="24"/>
      <c r="EO65" s="24"/>
      <c r="EP65" s="24"/>
      <c r="EQ65" s="24"/>
      <c r="ER65" s="24"/>
      <c r="ES65" s="24"/>
      <c r="ET65" s="24"/>
      <c r="EU65" s="24"/>
      <c r="EV65" s="24"/>
      <c r="EW65" s="24"/>
      <c r="EX65" s="24"/>
      <c r="EY65" s="24"/>
      <c r="EZ65" s="24"/>
      <c r="FA65" s="24"/>
      <c r="FB65" s="24"/>
      <c r="FC65" s="24"/>
      <c r="FD65" s="24"/>
      <c r="FE65" s="24"/>
      <c r="FF65" s="24"/>
      <c r="FG65" s="24"/>
      <c r="FH65" s="24"/>
      <c r="FI65" s="24"/>
      <c r="FJ65" s="24"/>
      <c r="FK65" s="24"/>
      <c r="FL65" s="24"/>
      <c r="FM65" s="24"/>
      <c r="FN65" s="24"/>
      <c r="FO65" s="24"/>
      <c r="FP65" s="24"/>
      <c r="FQ65" s="24"/>
      <c r="FR65" s="24"/>
      <c r="FS65" s="24"/>
      <c r="FT65" s="24"/>
      <c r="FU65" s="24"/>
      <c r="FV65" s="24"/>
      <c r="FW65" s="24"/>
      <c r="FX65" s="24"/>
      <c r="FY65" s="24"/>
      <c r="FZ65" s="24"/>
      <c r="GA65" s="24"/>
      <c r="GB65" s="24"/>
      <c r="GC65" s="24"/>
      <c r="GD65" s="24"/>
      <c r="GE65" s="24"/>
      <c r="GF65" s="24"/>
      <c r="GG65" s="24"/>
      <c r="GH65" s="24"/>
      <c r="GI65" s="24"/>
      <c r="GJ65" s="24"/>
    </row>
    <row r="66" spans="2:192" ht="69.95" customHeight="1">
      <c r="B66" s="69" t="s">
        <v>72</v>
      </c>
      <c r="C66" s="55">
        <v>710</v>
      </c>
      <c r="D66" s="58">
        <v>115</v>
      </c>
      <c r="E66" s="53" t="s">
        <v>431</v>
      </c>
      <c r="F66" s="54">
        <f t="shared" si="1"/>
        <v>710</v>
      </c>
      <c r="G66" s="73" t="s">
        <v>569</v>
      </c>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c r="CA66" s="24"/>
      <c r="CB66" s="24"/>
      <c r="CC66" s="24"/>
      <c r="CD66" s="24"/>
      <c r="CE66" s="24"/>
      <c r="CF66" s="24"/>
      <c r="CG66" s="24"/>
      <c r="CH66" s="24"/>
      <c r="CI66" s="24"/>
      <c r="CJ66" s="24"/>
      <c r="CK66" s="24"/>
      <c r="CL66" s="24"/>
      <c r="CM66" s="24"/>
      <c r="CN66" s="24"/>
      <c r="CO66" s="24"/>
      <c r="CP66" s="24"/>
      <c r="CQ66" s="24"/>
      <c r="CR66" s="24"/>
      <c r="CS66" s="24"/>
      <c r="CT66" s="24"/>
      <c r="CU66" s="24"/>
      <c r="CV66" s="24"/>
      <c r="CW66" s="24"/>
      <c r="CX66" s="24"/>
      <c r="CY66" s="24"/>
      <c r="CZ66" s="24"/>
      <c r="DA66" s="24"/>
      <c r="DB66" s="24"/>
      <c r="DC66" s="24"/>
      <c r="DD66" s="24"/>
      <c r="DE66" s="24"/>
      <c r="DF66" s="24"/>
      <c r="DG66" s="24"/>
      <c r="DH66" s="24"/>
      <c r="DI66" s="24"/>
      <c r="DJ66" s="24"/>
      <c r="DK66" s="24"/>
      <c r="DL66" s="24"/>
      <c r="DM66" s="24"/>
      <c r="DN66" s="24"/>
      <c r="DO66" s="24"/>
      <c r="DP66" s="24"/>
      <c r="DQ66" s="24"/>
      <c r="DR66" s="24"/>
      <c r="DS66" s="24"/>
      <c r="DT66" s="24"/>
      <c r="DU66" s="24"/>
      <c r="DV66" s="24"/>
      <c r="DW66" s="24"/>
      <c r="DX66" s="24"/>
      <c r="DY66" s="24"/>
      <c r="DZ66" s="24"/>
      <c r="EA66" s="24"/>
      <c r="EB66" s="24"/>
      <c r="EC66" s="24"/>
      <c r="ED66" s="24"/>
      <c r="EE66" s="24"/>
      <c r="EF66" s="24"/>
      <c r="EG66" s="24"/>
      <c r="EH66" s="24"/>
      <c r="EI66" s="24"/>
      <c r="EJ66" s="24"/>
      <c r="EK66" s="24"/>
      <c r="EL66" s="24"/>
      <c r="EM66" s="24"/>
      <c r="EN66" s="24"/>
      <c r="EO66" s="24"/>
      <c r="EP66" s="24"/>
      <c r="EQ66" s="24"/>
      <c r="ER66" s="24"/>
      <c r="ES66" s="24"/>
      <c r="ET66" s="24"/>
      <c r="EU66" s="24"/>
      <c r="EV66" s="24"/>
      <c r="EW66" s="24"/>
      <c r="EX66" s="24"/>
      <c r="EY66" s="24"/>
      <c r="EZ66" s="24"/>
      <c r="FA66" s="24"/>
      <c r="FB66" s="24"/>
      <c r="FC66" s="24"/>
      <c r="FD66" s="24"/>
      <c r="FE66" s="24"/>
      <c r="FF66" s="24"/>
      <c r="FG66" s="24"/>
      <c r="FH66" s="24"/>
      <c r="FI66" s="24"/>
      <c r="FJ66" s="24"/>
      <c r="FK66" s="24"/>
      <c r="FL66" s="24"/>
      <c r="FM66" s="24"/>
      <c r="FN66" s="24"/>
      <c r="FO66" s="24"/>
      <c r="FP66" s="24"/>
      <c r="FQ66" s="24"/>
      <c r="FR66" s="24"/>
      <c r="FS66" s="24"/>
      <c r="FT66" s="24"/>
      <c r="FU66" s="24"/>
      <c r="FV66" s="24"/>
      <c r="FW66" s="24"/>
      <c r="FX66" s="24"/>
      <c r="FY66" s="24"/>
      <c r="FZ66" s="24"/>
      <c r="GA66" s="24"/>
      <c r="GB66" s="24"/>
      <c r="GC66" s="24"/>
      <c r="GD66" s="24"/>
      <c r="GE66" s="24"/>
      <c r="GF66" s="24"/>
      <c r="GG66" s="24"/>
      <c r="GH66" s="24"/>
      <c r="GI66" s="24"/>
      <c r="GJ66" s="24"/>
    </row>
    <row r="67" spans="2:192" ht="97.5" customHeight="1">
      <c r="B67" s="72" t="s">
        <v>156</v>
      </c>
      <c r="C67" s="55">
        <v>718</v>
      </c>
      <c r="D67" s="52" t="s">
        <v>432</v>
      </c>
      <c r="E67" s="58">
        <v>620</v>
      </c>
      <c r="F67" s="54">
        <f t="shared" si="1"/>
        <v>718</v>
      </c>
      <c r="G67" s="75"/>
    </row>
    <row r="68" spans="2:192" ht="69.75" customHeight="1">
      <c r="B68" s="72" t="s">
        <v>546</v>
      </c>
      <c r="C68" s="55">
        <v>732</v>
      </c>
      <c r="D68" s="58">
        <v>0</v>
      </c>
      <c r="E68" s="52" t="s">
        <v>432</v>
      </c>
      <c r="F68" s="54">
        <f t="shared" si="1"/>
        <v>732</v>
      </c>
      <c r="G68" s="75"/>
    </row>
    <row r="69" spans="2:192" ht="69.95" customHeight="1">
      <c r="B69" s="69" t="s">
        <v>57</v>
      </c>
      <c r="C69" s="55">
        <v>803</v>
      </c>
      <c r="D69" s="53" t="s">
        <v>431</v>
      </c>
      <c r="E69" s="53" t="s">
        <v>431</v>
      </c>
      <c r="F69" s="54">
        <f t="shared" si="1"/>
        <v>803</v>
      </c>
      <c r="G69" s="73"/>
    </row>
    <row r="70" spans="2:192" ht="69.95" customHeight="1">
      <c r="B70" s="71" t="s">
        <v>398</v>
      </c>
      <c r="C70" s="55">
        <v>823</v>
      </c>
      <c r="D70" s="58">
        <v>65</v>
      </c>
      <c r="E70" s="58">
        <v>65</v>
      </c>
      <c r="F70" s="54">
        <f t="shared" si="1"/>
        <v>823</v>
      </c>
      <c r="G70" s="73"/>
    </row>
    <row r="71" spans="2:192" ht="69.95" customHeight="1">
      <c r="B71" s="71" t="s">
        <v>384</v>
      </c>
      <c r="C71" s="55">
        <v>923</v>
      </c>
      <c r="D71" s="58">
        <v>265</v>
      </c>
      <c r="E71" s="58">
        <v>265</v>
      </c>
      <c r="F71" s="54">
        <f t="shared" si="1"/>
        <v>923</v>
      </c>
      <c r="G71" s="73"/>
    </row>
    <row r="72" spans="2:192" ht="69.95" customHeight="1">
      <c r="B72" s="71" t="s">
        <v>360</v>
      </c>
      <c r="C72" s="55">
        <v>947</v>
      </c>
      <c r="D72" s="58">
        <v>100</v>
      </c>
      <c r="E72" s="53" t="s">
        <v>431</v>
      </c>
      <c r="F72" s="54">
        <f t="shared" si="1"/>
        <v>947</v>
      </c>
      <c r="G72" s="73"/>
    </row>
    <row r="73" spans="2:192" ht="69.95" customHeight="1">
      <c r="B73" s="150" t="s">
        <v>385</v>
      </c>
      <c r="C73" s="151">
        <v>989</v>
      </c>
      <c r="D73" s="135" t="s">
        <v>431</v>
      </c>
      <c r="E73" s="135" t="s">
        <v>431</v>
      </c>
      <c r="F73" s="136">
        <f t="shared" si="1"/>
        <v>989</v>
      </c>
      <c r="G73" s="152"/>
    </row>
    <row r="74" spans="2:192" s="262" customFormat="1" ht="69.95" customHeight="1">
      <c r="B74" s="266" t="s">
        <v>381</v>
      </c>
      <c r="C74" s="267"/>
      <c r="D74" s="267"/>
      <c r="E74" s="267"/>
      <c r="F74" s="267"/>
      <c r="G74" s="263"/>
    </row>
    <row r="75" spans="2:192" ht="69.95" customHeight="1">
      <c r="B75" s="71" t="s">
        <v>610</v>
      </c>
      <c r="C75" s="55">
        <v>404</v>
      </c>
      <c r="D75" s="53" t="s">
        <v>431</v>
      </c>
      <c r="E75" s="58" t="s">
        <v>432</v>
      </c>
      <c r="F75" s="54">
        <f t="shared" ref="F75:F80" si="3">C75</f>
        <v>404</v>
      </c>
      <c r="G75" s="78"/>
    </row>
    <row r="76" spans="2:192" s="224" customFormat="1" ht="69.95" customHeight="1">
      <c r="B76" s="71" t="s">
        <v>612</v>
      </c>
      <c r="C76" s="55" t="s">
        <v>613</v>
      </c>
      <c r="D76" s="58">
        <v>320</v>
      </c>
      <c r="E76" s="58" t="s">
        <v>432</v>
      </c>
      <c r="F76" s="54" t="str">
        <f t="shared" si="3"/>
        <v>5A6</v>
      </c>
      <c r="G76" s="52"/>
    </row>
    <row r="77" spans="2:192" ht="69.95" customHeight="1">
      <c r="B77" s="71" t="s">
        <v>367</v>
      </c>
      <c r="C77" s="55">
        <v>108</v>
      </c>
      <c r="D77" s="58">
        <v>420</v>
      </c>
      <c r="E77" s="53" t="s">
        <v>431</v>
      </c>
      <c r="F77" s="54">
        <f t="shared" si="3"/>
        <v>108</v>
      </c>
      <c r="G77" s="78"/>
    </row>
    <row r="78" spans="2:192" ht="69.95" customHeight="1">
      <c r="B78" s="71" t="s">
        <v>368</v>
      </c>
      <c r="C78" s="55" t="s">
        <v>611</v>
      </c>
      <c r="D78" s="58">
        <v>420</v>
      </c>
      <c r="E78" s="58" t="s">
        <v>432</v>
      </c>
      <c r="F78" s="54" t="str">
        <f t="shared" si="3"/>
        <v>4WQ</v>
      </c>
      <c r="G78" s="78"/>
    </row>
    <row r="79" spans="2:192" ht="69.95" customHeight="1">
      <c r="B79" s="71" t="s">
        <v>369</v>
      </c>
      <c r="C79" s="55">
        <v>431</v>
      </c>
      <c r="D79" s="58" t="s">
        <v>432</v>
      </c>
      <c r="E79" s="56">
        <v>620</v>
      </c>
      <c r="F79" s="54">
        <f t="shared" si="3"/>
        <v>431</v>
      </c>
      <c r="G79" s="78"/>
    </row>
    <row r="80" spans="2:192" ht="69.95" customHeight="1">
      <c r="B80" s="71" t="s">
        <v>371</v>
      </c>
      <c r="C80" s="55">
        <v>439</v>
      </c>
      <c r="D80" s="58" t="s">
        <v>432</v>
      </c>
      <c r="E80" s="56">
        <v>935</v>
      </c>
      <c r="F80" s="54">
        <f t="shared" si="3"/>
        <v>439</v>
      </c>
      <c r="G80" s="78"/>
    </row>
    <row r="81" spans="1:34" s="262" customFormat="1" ht="69.95" customHeight="1">
      <c r="B81" s="265" t="s">
        <v>382</v>
      </c>
      <c r="C81" s="264"/>
      <c r="D81" s="264"/>
      <c r="E81" s="264"/>
      <c r="F81" s="264"/>
      <c r="G81" s="263"/>
    </row>
    <row r="82" spans="1:34" s="258" customFormat="1" ht="117" customHeight="1">
      <c r="B82" s="129" t="s">
        <v>751</v>
      </c>
      <c r="C82" s="55" t="s">
        <v>750</v>
      </c>
      <c r="D82" s="58" t="s">
        <v>432</v>
      </c>
      <c r="E82" s="56">
        <v>1050</v>
      </c>
      <c r="F82" s="54" t="str">
        <f>C82</f>
        <v>7BV</v>
      </c>
      <c r="G82" s="79"/>
    </row>
    <row r="83" spans="1:34" ht="119.25" customHeight="1">
      <c r="B83" s="129" t="s">
        <v>752</v>
      </c>
      <c r="C83" s="55" t="s">
        <v>749</v>
      </c>
      <c r="D83" s="58" t="s">
        <v>432</v>
      </c>
      <c r="E83" s="56">
        <v>570</v>
      </c>
      <c r="F83" s="54" t="str">
        <f>C83</f>
        <v>7BS</v>
      </c>
      <c r="G83" s="79"/>
    </row>
    <row r="84" spans="1:34" ht="97.5" customHeight="1">
      <c r="B84" s="129" t="s">
        <v>450</v>
      </c>
      <c r="C84" s="55" t="s">
        <v>415</v>
      </c>
      <c r="D84" s="58" t="s">
        <v>432</v>
      </c>
      <c r="E84" s="56">
        <v>265</v>
      </c>
      <c r="F84" s="54" t="str">
        <f>C84</f>
        <v>5C5</v>
      </c>
      <c r="G84" s="78"/>
    </row>
    <row r="85" spans="1:34" s="262" customFormat="1" ht="69.95" customHeight="1">
      <c r="B85" s="332" t="s">
        <v>356</v>
      </c>
      <c r="C85" s="333"/>
      <c r="D85" s="333"/>
      <c r="E85" s="333"/>
      <c r="F85" s="333"/>
      <c r="G85" s="333"/>
    </row>
    <row r="86" spans="1:34" s="35" customFormat="1" ht="69.95" customHeight="1">
      <c r="A86" s="115"/>
      <c r="B86" s="72" t="s">
        <v>50</v>
      </c>
      <c r="C86" s="62" t="s">
        <v>49</v>
      </c>
      <c r="D86" s="58">
        <v>0</v>
      </c>
      <c r="E86" s="56">
        <v>0</v>
      </c>
      <c r="F86" s="62" t="str">
        <f t="shared" ref="F86:F98" si="4">C86</f>
        <v>5C6</v>
      </c>
      <c r="G86" s="80"/>
      <c r="H86" s="1"/>
      <c r="I86" s="1"/>
      <c r="J86" s="1"/>
      <c r="K86" s="1"/>
      <c r="L86" s="1"/>
      <c r="M86" s="1"/>
      <c r="N86" s="1"/>
      <c r="O86" s="1"/>
      <c r="P86" s="1"/>
      <c r="Q86" s="1"/>
      <c r="R86" s="1"/>
      <c r="S86" s="1"/>
      <c r="T86" s="1"/>
      <c r="U86" s="1"/>
      <c r="V86" s="1"/>
      <c r="W86" s="1"/>
      <c r="X86" s="1"/>
      <c r="Y86" s="1"/>
      <c r="Z86" s="1"/>
      <c r="AA86" s="1"/>
      <c r="AB86" s="1"/>
      <c r="AC86" s="1"/>
      <c r="AD86" s="1"/>
      <c r="AE86" s="1"/>
      <c r="AF86" s="1"/>
      <c r="AG86" s="1"/>
      <c r="AH86" s="1"/>
    </row>
    <row r="87" spans="1:34" s="20" customFormat="1" ht="69.95" customHeight="1">
      <c r="A87" s="114"/>
      <c r="B87" s="72" t="s">
        <v>99</v>
      </c>
      <c r="C87" s="62" t="s">
        <v>400</v>
      </c>
      <c r="D87" s="58">
        <v>60</v>
      </c>
      <c r="E87" s="56">
        <v>60</v>
      </c>
      <c r="F87" s="62" t="str">
        <f t="shared" si="4"/>
        <v>5J8</v>
      </c>
      <c r="G87" s="80"/>
      <c r="H87" s="1"/>
      <c r="I87" s="1"/>
      <c r="J87" s="1"/>
      <c r="K87" s="1"/>
      <c r="L87" s="1"/>
      <c r="M87" s="1"/>
      <c r="N87" s="1"/>
      <c r="O87" s="1"/>
      <c r="P87" s="1"/>
      <c r="Q87" s="1"/>
      <c r="R87" s="1"/>
      <c r="S87" s="1"/>
      <c r="T87" s="1"/>
      <c r="U87" s="1"/>
      <c r="V87" s="1"/>
      <c r="W87" s="1"/>
      <c r="X87" s="1"/>
      <c r="Y87" s="1"/>
      <c r="Z87" s="1"/>
      <c r="AA87" s="1"/>
      <c r="AB87" s="1"/>
      <c r="AC87" s="1"/>
      <c r="AD87" s="1"/>
      <c r="AE87" s="1"/>
      <c r="AF87" s="1"/>
      <c r="AG87" s="1"/>
      <c r="AH87" s="1"/>
    </row>
    <row r="88" spans="1:34" s="20" customFormat="1" ht="69.95" customHeight="1">
      <c r="A88" s="114"/>
      <c r="B88" s="72" t="s">
        <v>100</v>
      </c>
      <c r="C88" s="62" t="s">
        <v>401</v>
      </c>
      <c r="D88" s="58">
        <v>60</v>
      </c>
      <c r="E88" s="56">
        <v>60</v>
      </c>
      <c r="F88" s="62" t="str">
        <f t="shared" si="4"/>
        <v>5J9</v>
      </c>
      <c r="G88" s="80"/>
      <c r="H88" s="1"/>
      <c r="I88" s="1"/>
      <c r="J88" s="1"/>
      <c r="K88" s="1"/>
      <c r="L88" s="1"/>
      <c r="M88" s="1"/>
      <c r="N88" s="1"/>
      <c r="O88" s="1"/>
      <c r="P88" s="1"/>
      <c r="Q88" s="1"/>
      <c r="R88" s="1"/>
      <c r="S88" s="1"/>
      <c r="T88" s="1"/>
      <c r="U88" s="1"/>
      <c r="V88" s="1"/>
      <c r="W88" s="1"/>
      <c r="X88" s="1"/>
      <c r="Y88" s="1"/>
      <c r="Z88" s="1"/>
      <c r="AA88" s="1"/>
      <c r="AB88" s="1"/>
      <c r="AC88" s="1"/>
      <c r="AD88" s="1"/>
      <c r="AE88" s="1"/>
      <c r="AF88" s="1"/>
      <c r="AG88" s="1"/>
      <c r="AH88" s="1"/>
    </row>
    <row r="89" spans="1:34" ht="69.95" customHeight="1">
      <c r="B89" s="72" t="s">
        <v>242</v>
      </c>
      <c r="C89" s="62" t="s">
        <v>515</v>
      </c>
      <c r="D89" s="58">
        <v>60</v>
      </c>
      <c r="E89" s="56">
        <v>60</v>
      </c>
      <c r="F89" s="62" t="str">
        <f t="shared" si="4"/>
        <v>4RR</v>
      </c>
      <c r="G89" s="80"/>
    </row>
    <row r="90" spans="1:34" ht="69.95" customHeight="1">
      <c r="B90" s="72" t="s">
        <v>244</v>
      </c>
      <c r="C90" s="62" t="s">
        <v>399</v>
      </c>
      <c r="D90" s="58">
        <v>60</v>
      </c>
      <c r="E90" s="56">
        <v>60</v>
      </c>
      <c r="F90" s="62" t="str">
        <f t="shared" si="4"/>
        <v>4YD</v>
      </c>
      <c r="G90" s="80"/>
    </row>
    <row r="91" spans="1:34" s="262" customFormat="1" ht="69.95" customHeight="1">
      <c r="B91" s="334" t="s">
        <v>358</v>
      </c>
      <c r="C91" s="335"/>
      <c r="D91" s="335"/>
      <c r="E91" s="335"/>
      <c r="F91" s="335"/>
      <c r="G91" s="335"/>
    </row>
    <row r="92" spans="1:34" ht="69.95" customHeight="1">
      <c r="B92" s="72" t="s">
        <v>490</v>
      </c>
      <c r="C92" s="62" t="s">
        <v>402</v>
      </c>
      <c r="D92" s="58">
        <v>100</v>
      </c>
      <c r="E92" s="56" t="s">
        <v>432</v>
      </c>
      <c r="F92" s="62" t="str">
        <f t="shared" si="4"/>
        <v>5DA</v>
      </c>
      <c r="G92" s="80"/>
    </row>
    <row r="93" spans="1:34" ht="69.95" customHeight="1">
      <c r="B93" s="72" t="s">
        <v>490</v>
      </c>
      <c r="C93" s="62" t="s">
        <v>402</v>
      </c>
      <c r="D93" s="58" t="s">
        <v>432</v>
      </c>
      <c r="E93" s="56">
        <v>0</v>
      </c>
      <c r="F93" s="62" t="str">
        <f t="shared" si="4"/>
        <v>5DA</v>
      </c>
      <c r="G93" s="80"/>
    </row>
    <row r="94" spans="1:34" ht="69.95" customHeight="1">
      <c r="B94" s="72" t="s">
        <v>404</v>
      </c>
      <c r="C94" s="62" t="s">
        <v>82</v>
      </c>
      <c r="D94" s="58" t="s">
        <v>432</v>
      </c>
      <c r="E94" s="53" t="s">
        <v>431</v>
      </c>
      <c r="F94" s="62" t="str">
        <f t="shared" si="4"/>
        <v>5DB</v>
      </c>
      <c r="G94" s="80"/>
    </row>
    <row r="95" spans="1:34" ht="69.95" customHeight="1">
      <c r="B95" s="72" t="s">
        <v>405</v>
      </c>
      <c r="C95" s="62" t="s">
        <v>403</v>
      </c>
      <c r="D95" s="58">
        <v>100</v>
      </c>
      <c r="E95" s="56">
        <v>100</v>
      </c>
      <c r="F95" s="62" t="str">
        <f t="shared" si="4"/>
        <v>5DC</v>
      </c>
      <c r="G95" s="80"/>
    </row>
    <row r="96" spans="1:34" ht="69.95" customHeight="1">
      <c r="B96" s="72" t="s">
        <v>513</v>
      </c>
      <c r="C96" s="62" t="s">
        <v>81</v>
      </c>
      <c r="D96" s="53" t="s">
        <v>431</v>
      </c>
      <c r="E96" s="56" t="s">
        <v>432</v>
      </c>
      <c r="F96" s="62" t="str">
        <f t="shared" si="4"/>
        <v>5D9</v>
      </c>
      <c r="G96" s="80"/>
    </row>
    <row r="97" spans="2:34" ht="69.95" customHeight="1">
      <c r="B97" s="72" t="s">
        <v>513</v>
      </c>
      <c r="C97" s="62" t="s">
        <v>81</v>
      </c>
      <c r="D97" s="58" t="s">
        <v>432</v>
      </c>
      <c r="E97" s="56">
        <v>0</v>
      </c>
      <c r="F97" s="62" t="str">
        <f t="shared" si="4"/>
        <v>5D9</v>
      </c>
      <c r="G97" s="80"/>
    </row>
    <row r="98" spans="2:34" s="24" customFormat="1" ht="69.95" customHeight="1">
      <c r="B98" s="72" t="s">
        <v>551</v>
      </c>
      <c r="C98" s="62" t="s">
        <v>192</v>
      </c>
      <c r="D98" s="58">
        <v>100</v>
      </c>
      <c r="E98" s="56">
        <v>100</v>
      </c>
      <c r="F98" s="62" t="str">
        <f t="shared" si="4"/>
        <v>5IG</v>
      </c>
      <c r="G98" s="80"/>
      <c r="H98" s="1"/>
      <c r="I98" s="1"/>
      <c r="J98" s="1"/>
      <c r="K98" s="1"/>
      <c r="L98" s="1"/>
      <c r="M98" s="1"/>
      <c r="N98" s="1"/>
      <c r="O98" s="1"/>
      <c r="P98" s="1"/>
      <c r="Q98" s="1"/>
      <c r="R98" s="1"/>
      <c r="S98" s="1"/>
      <c r="T98" s="1"/>
      <c r="U98" s="1"/>
      <c r="V98" s="1"/>
      <c r="W98" s="1"/>
      <c r="X98" s="1"/>
      <c r="Y98" s="1"/>
      <c r="Z98" s="1"/>
      <c r="AA98" s="1"/>
      <c r="AB98" s="1"/>
      <c r="AC98" s="1"/>
      <c r="AD98" s="1"/>
      <c r="AE98" s="1"/>
      <c r="AF98" s="1"/>
      <c r="AG98" s="1"/>
      <c r="AH98" s="1"/>
    </row>
    <row r="99" spans="2:34" s="262" customFormat="1" ht="69.95" customHeight="1">
      <c r="B99" s="332" t="s">
        <v>357</v>
      </c>
      <c r="C99" s="333"/>
      <c r="D99" s="333"/>
      <c r="E99" s="333"/>
      <c r="F99" s="333"/>
      <c r="G99" s="333"/>
    </row>
    <row r="100" spans="2:34" ht="69.95" customHeight="1">
      <c r="B100" s="72" t="s">
        <v>548</v>
      </c>
      <c r="C100" s="62" t="s">
        <v>406</v>
      </c>
      <c r="D100" s="58">
        <v>320</v>
      </c>
      <c r="E100" s="56">
        <v>320</v>
      </c>
      <c r="F100" s="62" t="str">
        <f t="shared" ref="F100:F106" si="5">C100</f>
        <v>5CA</v>
      </c>
      <c r="G100" s="80"/>
    </row>
    <row r="101" spans="2:34" ht="69.95" customHeight="1">
      <c r="B101" s="72" t="s">
        <v>182</v>
      </c>
      <c r="C101" s="62" t="s">
        <v>183</v>
      </c>
      <c r="D101" s="58">
        <v>420</v>
      </c>
      <c r="E101" s="56">
        <v>420</v>
      </c>
      <c r="F101" s="62" t="str">
        <f t="shared" si="5"/>
        <v>5DS</v>
      </c>
      <c r="G101" s="80"/>
    </row>
    <row r="102" spans="2:34" ht="69.95" customHeight="1">
      <c r="B102" s="72" t="s">
        <v>175</v>
      </c>
      <c r="C102" s="62" t="s">
        <v>408</v>
      </c>
      <c r="D102" s="58">
        <v>320</v>
      </c>
      <c r="E102" s="56">
        <v>320</v>
      </c>
      <c r="F102" s="62" t="str">
        <f t="shared" si="5"/>
        <v>5CF</v>
      </c>
      <c r="G102" s="80"/>
    </row>
    <row r="103" spans="2:34" ht="69.95" customHeight="1">
      <c r="B103" s="72" t="s">
        <v>547</v>
      </c>
      <c r="C103" s="62" t="s">
        <v>409</v>
      </c>
      <c r="D103" s="58">
        <v>0</v>
      </c>
      <c r="E103" s="56">
        <v>0</v>
      </c>
      <c r="F103" s="62" t="str">
        <f t="shared" si="5"/>
        <v>5CG</v>
      </c>
      <c r="G103" s="80"/>
    </row>
    <row r="104" spans="2:34" ht="69.95" customHeight="1">
      <c r="B104" s="72" t="s">
        <v>486</v>
      </c>
      <c r="C104" s="62" t="s">
        <v>412</v>
      </c>
      <c r="D104" s="58">
        <v>420</v>
      </c>
      <c r="E104" s="56">
        <v>420</v>
      </c>
      <c r="F104" s="62" t="str">
        <f t="shared" si="5"/>
        <v>5DN</v>
      </c>
      <c r="G104" s="80"/>
    </row>
    <row r="105" spans="2:34" ht="69.95" customHeight="1">
      <c r="B105" s="72" t="s">
        <v>754</v>
      </c>
      <c r="C105" s="62" t="s">
        <v>753</v>
      </c>
      <c r="D105" s="58">
        <v>420</v>
      </c>
      <c r="E105" s="56">
        <v>420</v>
      </c>
      <c r="F105" s="62" t="str">
        <f t="shared" si="5"/>
        <v>5DP</v>
      </c>
      <c r="G105" s="80"/>
    </row>
    <row r="106" spans="2:34" ht="69.95" customHeight="1">
      <c r="B106" s="72" t="s">
        <v>558</v>
      </c>
      <c r="C106" s="62" t="s">
        <v>190</v>
      </c>
      <c r="D106" s="58">
        <v>420</v>
      </c>
      <c r="E106" s="56">
        <v>420</v>
      </c>
      <c r="F106" s="62" t="str">
        <f t="shared" si="5"/>
        <v>5DR</v>
      </c>
      <c r="G106" s="80"/>
    </row>
    <row r="107" spans="2:34" s="25" customFormat="1" ht="69.95" customHeight="1">
      <c r="B107" s="82" t="s">
        <v>559</v>
      </c>
      <c r="C107" s="81" t="s">
        <v>48</v>
      </c>
      <c r="D107" s="56">
        <v>420</v>
      </c>
      <c r="E107" s="56">
        <v>420</v>
      </c>
      <c r="F107" s="81" t="str">
        <f>C107</f>
        <v>5DT</v>
      </c>
      <c r="G107" s="79"/>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row>
    <row r="108" spans="2:34" s="25" customFormat="1" ht="69.95" customHeight="1">
      <c r="B108" s="82" t="s">
        <v>636</v>
      </c>
      <c r="C108" s="147" t="s">
        <v>637</v>
      </c>
      <c r="D108" s="56">
        <v>420</v>
      </c>
      <c r="E108" s="56">
        <v>420</v>
      </c>
      <c r="F108" s="147" t="str">
        <f>C108</f>
        <v>61P</v>
      </c>
      <c r="G108" s="79"/>
      <c r="H108" s="227"/>
      <c r="I108" s="227"/>
      <c r="J108" s="227"/>
      <c r="K108" s="227"/>
      <c r="L108" s="227"/>
      <c r="M108" s="227"/>
      <c r="N108" s="227"/>
      <c r="O108" s="227"/>
      <c r="P108" s="227"/>
      <c r="Q108" s="227"/>
      <c r="R108" s="227"/>
      <c r="S108" s="227"/>
      <c r="T108" s="227"/>
      <c r="U108" s="227"/>
      <c r="V108" s="227"/>
      <c r="W108" s="227"/>
      <c r="X108" s="227"/>
      <c r="Y108" s="227"/>
      <c r="Z108" s="227"/>
      <c r="AA108" s="227"/>
      <c r="AB108" s="227"/>
      <c r="AC108" s="227"/>
      <c r="AD108" s="227"/>
      <c r="AE108" s="227"/>
      <c r="AF108" s="227"/>
    </row>
    <row r="109" spans="2:34" s="25" customFormat="1" ht="69.95" customHeight="1" thickBot="1">
      <c r="B109" s="82" t="s">
        <v>550</v>
      </c>
      <c r="C109" s="147" t="s">
        <v>549</v>
      </c>
      <c r="D109" s="56">
        <v>420</v>
      </c>
      <c r="E109" s="56">
        <v>420</v>
      </c>
      <c r="F109" s="147" t="str">
        <f>C109</f>
        <v>61Q</v>
      </c>
      <c r="G109" s="148"/>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row>
    <row r="110" spans="2:34" ht="39.75" customHeight="1">
      <c r="B110" s="41" t="s">
        <v>440</v>
      </c>
      <c r="C110" s="42"/>
      <c r="D110" s="42"/>
      <c r="E110" s="42"/>
      <c r="F110" s="28"/>
      <c r="G110" s="36"/>
    </row>
    <row r="111" spans="2:34" ht="41.25" customHeight="1" thickBot="1">
      <c r="B111" s="29" t="s">
        <v>454</v>
      </c>
      <c r="C111" s="30"/>
      <c r="D111" s="30"/>
      <c r="E111" s="30"/>
      <c r="F111" s="37"/>
      <c r="G111" s="38"/>
    </row>
  </sheetData>
  <mergeCells count="9">
    <mergeCell ref="B1:C5"/>
    <mergeCell ref="F1:G5"/>
    <mergeCell ref="B6:C6"/>
    <mergeCell ref="F6:G6"/>
    <mergeCell ref="F7:G7"/>
    <mergeCell ref="B99:G99"/>
    <mergeCell ref="B91:G91"/>
    <mergeCell ref="B7:C7"/>
    <mergeCell ref="B85:G85"/>
  </mergeCells>
  <phoneticPr fontId="0" type="noConversion"/>
  <conditionalFormatting sqref="E69:E73 E9:E10 D66 D11 E6 D13:D20 D68:D73 D49:E49 D22:D31 D35:E35 D34 D37:E40 E41 E45:E46 D47:D48 E48 D42:E44 D51 D53:D58 E50:E58 D60:D62 D59:E59 E65:E67 D83:E84 D75:E80 E100:E109 D100:D106 E60:E63 E12:E32 D86:E90 D92:E98">
    <cfRule type="cellIs" dxfId="127" priority="12" stopIfTrue="1" operator="equal">
      <formula>"?"</formula>
    </cfRule>
  </conditionalFormatting>
  <conditionalFormatting sqref="D6">
    <cfRule type="cellIs" dxfId="126" priority="11" stopIfTrue="1" operator="equal">
      <formula>"?"</formula>
    </cfRule>
  </conditionalFormatting>
  <conditionalFormatting sqref="D33:E33">
    <cfRule type="cellIs" dxfId="125" priority="5" stopIfTrue="1" operator="equal">
      <formula>"?"</formula>
    </cfRule>
  </conditionalFormatting>
  <conditionalFormatting sqref="E64">
    <cfRule type="cellIs" dxfId="124" priority="3" stopIfTrue="1" operator="equal">
      <formula>"?"</formula>
    </cfRule>
  </conditionalFormatting>
  <conditionalFormatting sqref="D82:E82">
    <cfRule type="cellIs" dxfId="123" priority="2" stopIfTrue="1" operator="equal">
      <formula>"?"</formula>
    </cfRule>
  </conditionalFormatting>
  <conditionalFormatting sqref="D36:E36">
    <cfRule type="cellIs" dxfId="122" priority="1" stopIfTrue="1" operator="equal">
      <formula>"?"</formula>
    </cfRule>
  </conditionalFormatting>
  <hyperlinks>
    <hyperlink ref="B7:C7" location="'ΠΕΡΙΛΗΨΗ ΠΡΟΤΕΙΝΟΜΕΝΩΝ ΤΙΜΩΝ'!A1" display="Περίληψη προτεινόμενων τιμών"/>
  </hyperlinks>
  <printOptions horizontalCentered="1"/>
  <pageMargins left="0" right="0" top="0.19685039370078741" bottom="0.31496062992125984" header="3.937007874015748E-2" footer="0.31496062992125984"/>
  <pageSetup paperSize="9" scale="13" fitToHeight="2"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K117"/>
  <sheetViews>
    <sheetView view="pageBreakPreview" topLeftCell="B1" zoomScale="27" zoomScaleNormal="25" zoomScaleSheetLayoutView="27" workbookViewId="0">
      <selection activeCell="B17" sqref="B17"/>
    </sheetView>
  </sheetViews>
  <sheetFormatPr defaultColWidth="28" defaultRowHeight="52.5" customHeight="1"/>
  <cols>
    <col min="1" max="1" width="14.42578125" style="258" hidden="1" customWidth="1"/>
    <col min="2" max="2" width="222.7109375" style="258" customWidth="1"/>
    <col min="3" max="3" width="21.28515625" style="258" customWidth="1"/>
    <col min="4" max="5" width="51.28515625" style="258" customWidth="1"/>
    <col min="6" max="6" width="20.5703125" style="258" customWidth="1"/>
    <col min="7" max="7" width="222.7109375" style="258" customWidth="1"/>
    <col min="8" max="16384" width="28" style="258"/>
  </cols>
  <sheetData>
    <row r="1" spans="2:7" ht="61.5" customHeight="1">
      <c r="B1" s="316" t="s">
        <v>772</v>
      </c>
      <c r="C1" s="317"/>
      <c r="D1" s="63" t="s">
        <v>374</v>
      </c>
      <c r="E1" s="63" t="s">
        <v>374</v>
      </c>
      <c r="F1" s="320"/>
      <c r="G1" s="321"/>
    </row>
    <row r="2" spans="2:7" ht="108" customHeight="1">
      <c r="B2" s="318"/>
      <c r="C2" s="319"/>
      <c r="D2" s="60" t="s">
        <v>726</v>
      </c>
      <c r="E2" s="60" t="s">
        <v>726</v>
      </c>
      <c r="F2" s="322"/>
      <c r="G2" s="323"/>
    </row>
    <row r="3" spans="2:7" ht="72" customHeight="1">
      <c r="B3" s="318"/>
      <c r="C3" s="319"/>
      <c r="D3" s="60">
        <v>875</v>
      </c>
      <c r="E3" s="60">
        <v>875</v>
      </c>
      <c r="F3" s="322"/>
      <c r="G3" s="323"/>
    </row>
    <row r="4" spans="2:7" ht="69" customHeight="1">
      <c r="B4" s="318"/>
      <c r="C4" s="319"/>
      <c r="D4" s="60" t="s">
        <v>379</v>
      </c>
      <c r="E4" s="60" t="s">
        <v>707</v>
      </c>
      <c r="F4" s="322"/>
      <c r="G4" s="323"/>
    </row>
    <row r="5" spans="2:7" ht="61.5" customHeight="1">
      <c r="B5" s="318"/>
      <c r="C5" s="319"/>
      <c r="D5" s="61" t="s">
        <v>380</v>
      </c>
      <c r="E5" s="61" t="s">
        <v>380</v>
      </c>
      <c r="F5" s="322"/>
      <c r="G5" s="323"/>
    </row>
    <row r="6" spans="2:7" ht="78" customHeight="1">
      <c r="B6" s="324" t="s">
        <v>427</v>
      </c>
      <c r="C6" s="325"/>
      <c r="D6" s="47">
        <v>17600</v>
      </c>
      <c r="E6" s="47">
        <v>18700</v>
      </c>
      <c r="F6" s="310"/>
      <c r="G6" s="311"/>
    </row>
    <row r="7" spans="2:7" ht="57.75" customHeight="1">
      <c r="B7" s="312" t="s">
        <v>226</v>
      </c>
      <c r="C7" s="313"/>
      <c r="D7" s="48" t="s">
        <v>727</v>
      </c>
      <c r="E7" s="48" t="s">
        <v>730</v>
      </c>
      <c r="F7" s="310"/>
      <c r="G7" s="311"/>
    </row>
    <row r="8" spans="2:7" ht="72" customHeight="1">
      <c r="B8" s="64" t="s">
        <v>373</v>
      </c>
      <c r="C8" s="49" t="s">
        <v>429</v>
      </c>
      <c r="D8" s="50"/>
      <c r="E8" s="50"/>
      <c r="F8" s="49" t="s">
        <v>429</v>
      </c>
      <c r="G8" s="65" t="s">
        <v>372</v>
      </c>
    </row>
    <row r="9" spans="2:7" ht="69.95" customHeight="1">
      <c r="B9" s="66" t="s">
        <v>77</v>
      </c>
      <c r="C9" s="51"/>
      <c r="D9" s="53" t="s">
        <v>431</v>
      </c>
      <c r="E9" s="53" t="s">
        <v>431</v>
      </c>
      <c r="F9" s="54"/>
      <c r="G9" s="67"/>
    </row>
    <row r="10" spans="2:7" ht="69.95" customHeight="1">
      <c r="B10" s="66" t="s">
        <v>78</v>
      </c>
      <c r="C10" s="51"/>
      <c r="D10" s="53" t="s">
        <v>431</v>
      </c>
      <c r="E10" s="53" t="s">
        <v>431</v>
      </c>
      <c r="F10" s="54"/>
      <c r="G10" s="67"/>
    </row>
    <row r="11" spans="2:7" ht="69.95" customHeight="1">
      <c r="B11" s="68" t="s">
        <v>75</v>
      </c>
      <c r="C11" s="55"/>
      <c r="D11" s="53" t="s">
        <v>431</v>
      </c>
      <c r="E11" s="53" t="s">
        <v>431</v>
      </c>
      <c r="F11" s="54"/>
      <c r="G11" s="67"/>
    </row>
    <row r="12" spans="2:7" ht="69.95" customHeight="1">
      <c r="B12" s="69" t="s">
        <v>464</v>
      </c>
      <c r="C12" s="55"/>
      <c r="D12" s="53" t="s">
        <v>431</v>
      </c>
      <c r="E12" s="53" t="s">
        <v>431</v>
      </c>
      <c r="F12" s="54"/>
      <c r="G12" s="67"/>
    </row>
    <row r="13" spans="2:7" ht="75" customHeight="1">
      <c r="B13" s="70" t="s">
        <v>63</v>
      </c>
      <c r="C13" s="55"/>
      <c r="D13" s="53" t="s">
        <v>431</v>
      </c>
      <c r="E13" s="53" t="s">
        <v>431</v>
      </c>
      <c r="F13" s="54"/>
      <c r="G13" s="67"/>
    </row>
    <row r="14" spans="2:7" ht="69.95" customHeight="1">
      <c r="B14" s="69" t="s">
        <v>64</v>
      </c>
      <c r="C14" s="55"/>
      <c r="D14" s="53" t="s">
        <v>431</v>
      </c>
      <c r="E14" s="53" t="s">
        <v>431</v>
      </c>
      <c r="F14" s="54"/>
      <c r="G14" s="67"/>
    </row>
    <row r="15" spans="2:7" ht="69.95" customHeight="1">
      <c r="B15" s="69" t="s">
        <v>65</v>
      </c>
      <c r="C15" s="55"/>
      <c r="D15" s="53" t="s">
        <v>431</v>
      </c>
      <c r="E15" s="53" t="s">
        <v>431</v>
      </c>
      <c r="F15" s="54"/>
      <c r="G15" s="67"/>
    </row>
    <row r="16" spans="2:7" ht="69.95" customHeight="1">
      <c r="B16" s="69" t="s">
        <v>66</v>
      </c>
      <c r="C16" s="55"/>
      <c r="D16" s="53" t="s">
        <v>431</v>
      </c>
      <c r="E16" s="53" t="s">
        <v>431</v>
      </c>
      <c r="F16" s="54"/>
      <c r="G16" s="67"/>
    </row>
    <row r="17" spans="2:7" ht="69.95" customHeight="1">
      <c r="B17" s="69" t="s">
        <v>359</v>
      </c>
      <c r="C17" s="55"/>
      <c r="D17" s="53" t="s">
        <v>431</v>
      </c>
      <c r="E17" s="53" t="s">
        <v>431</v>
      </c>
      <c r="F17" s="54"/>
      <c r="G17" s="67"/>
    </row>
    <row r="18" spans="2:7" ht="69.95" customHeight="1">
      <c r="B18" s="69" t="s">
        <v>67</v>
      </c>
      <c r="C18" s="54" t="s">
        <v>430</v>
      </c>
      <c r="D18" s="53" t="s">
        <v>431</v>
      </c>
      <c r="E18" s="53" t="s">
        <v>431</v>
      </c>
      <c r="F18" s="54" t="str">
        <f t="shared" ref="F18:F49" si="0">C18</f>
        <v>008</v>
      </c>
      <c r="G18" s="67"/>
    </row>
    <row r="19" spans="2:7" ht="69.95" customHeight="1">
      <c r="B19" s="69" t="s">
        <v>365</v>
      </c>
      <c r="C19" s="54" t="s">
        <v>433</v>
      </c>
      <c r="D19" s="53" t="s">
        <v>431</v>
      </c>
      <c r="E19" s="53" t="s">
        <v>431</v>
      </c>
      <c r="F19" s="54" t="str">
        <f t="shared" si="0"/>
        <v>009</v>
      </c>
      <c r="G19" s="67"/>
    </row>
    <row r="20" spans="2:7" ht="69.95" customHeight="1">
      <c r="B20" s="66" t="s">
        <v>76</v>
      </c>
      <c r="C20" s="57" t="s">
        <v>158</v>
      </c>
      <c r="D20" s="58">
        <v>55</v>
      </c>
      <c r="E20" s="52" t="s">
        <v>432</v>
      </c>
      <c r="F20" s="54" t="str">
        <f t="shared" si="0"/>
        <v>018</v>
      </c>
      <c r="G20" s="67"/>
    </row>
    <row r="21" spans="2:7" ht="69.95" customHeight="1">
      <c r="B21" s="71" t="s">
        <v>162</v>
      </c>
      <c r="C21" s="59" t="s">
        <v>434</v>
      </c>
      <c r="D21" s="53" t="s">
        <v>431</v>
      </c>
      <c r="E21" s="53" t="s">
        <v>431</v>
      </c>
      <c r="F21" s="54" t="str">
        <f t="shared" si="0"/>
        <v>025</v>
      </c>
      <c r="G21" s="67"/>
    </row>
    <row r="22" spans="2:7" ht="69.95" customHeight="1">
      <c r="B22" s="69" t="s">
        <v>69</v>
      </c>
      <c r="C22" s="54" t="s">
        <v>285</v>
      </c>
      <c r="D22" s="53" t="s">
        <v>431</v>
      </c>
      <c r="E22" s="53" t="s">
        <v>431</v>
      </c>
      <c r="F22" s="54" t="str">
        <f t="shared" si="0"/>
        <v>028</v>
      </c>
      <c r="G22" s="67"/>
    </row>
    <row r="23" spans="2:7" ht="69.95" customHeight="1">
      <c r="B23" s="72" t="s">
        <v>73</v>
      </c>
      <c r="C23" s="59" t="s">
        <v>435</v>
      </c>
      <c r="D23" s="53" t="s">
        <v>431</v>
      </c>
      <c r="E23" s="53" t="s">
        <v>431</v>
      </c>
      <c r="F23" s="54" t="str">
        <f t="shared" si="0"/>
        <v>041</v>
      </c>
      <c r="G23" s="73"/>
    </row>
    <row r="24" spans="2:7" ht="69.95" customHeight="1">
      <c r="B24" s="72" t="s">
        <v>180</v>
      </c>
      <c r="C24" s="59" t="s">
        <v>179</v>
      </c>
      <c r="D24" s="53" t="s">
        <v>431</v>
      </c>
      <c r="E24" s="53" t="s">
        <v>431</v>
      </c>
      <c r="F24" s="54" t="str">
        <f t="shared" si="0"/>
        <v>052</v>
      </c>
      <c r="G24" s="73"/>
    </row>
    <row r="25" spans="2:7" ht="69.95" customHeight="1">
      <c r="B25" s="71" t="s">
        <v>506</v>
      </c>
      <c r="C25" s="57" t="s">
        <v>507</v>
      </c>
      <c r="D25" s="58">
        <v>30</v>
      </c>
      <c r="E25" s="58">
        <v>30</v>
      </c>
      <c r="F25" s="54" t="str">
        <f t="shared" si="0"/>
        <v>064</v>
      </c>
      <c r="G25" s="73"/>
    </row>
    <row r="26" spans="2:7" ht="69.95" customHeight="1">
      <c r="B26" s="71" t="s">
        <v>145</v>
      </c>
      <c r="C26" s="57" t="s">
        <v>504</v>
      </c>
      <c r="D26" s="58">
        <v>165</v>
      </c>
      <c r="E26" s="53" t="s">
        <v>431</v>
      </c>
      <c r="F26" s="54" t="str">
        <f t="shared" si="0"/>
        <v>070</v>
      </c>
      <c r="G26" s="73"/>
    </row>
    <row r="27" spans="2:7" ht="69.95" customHeight="1">
      <c r="B27" s="71" t="s">
        <v>436</v>
      </c>
      <c r="C27" s="51" t="s">
        <v>437</v>
      </c>
      <c r="D27" s="58">
        <v>215</v>
      </c>
      <c r="E27" s="53" t="s">
        <v>431</v>
      </c>
      <c r="F27" s="54" t="str">
        <f t="shared" si="0"/>
        <v>097</v>
      </c>
      <c r="G27" s="73"/>
    </row>
    <row r="28" spans="2:7" ht="69.95" customHeight="1">
      <c r="B28" s="66" t="s">
        <v>146</v>
      </c>
      <c r="C28" s="51">
        <v>132</v>
      </c>
      <c r="D28" s="58">
        <v>135</v>
      </c>
      <c r="E28" s="58">
        <v>135</v>
      </c>
      <c r="F28" s="54">
        <f t="shared" si="0"/>
        <v>132</v>
      </c>
      <c r="G28" s="73"/>
    </row>
    <row r="29" spans="2:7" ht="69.95" customHeight="1">
      <c r="B29" s="71" t="s">
        <v>282</v>
      </c>
      <c r="C29" s="51">
        <v>140</v>
      </c>
      <c r="D29" s="58">
        <v>570</v>
      </c>
      <c r="E29" s="58">
        <v>570</v>
      </c>
      <c r="F29" s="54">
        <f t="shared" si="0"/>
        <v>140</v>
      </c>
      <c r="G29" s="73"/>
    </row>
    <row r="30" spans="2:7" ht="69.95" customHeight="1">
      <c r="B30" s="69" t="s">
        <v>62</v>
      </c>
      <c r="C30" s="51">
        <v>150</v>
      </c>
      <c r="D30" s="53" t="s">
        <v>431</v>
      </c>
      <c r="E30" s="53" t="s">
        <v>431</v>
      </c>
      <c r="F30" s="54">
        <f t="shared" si="0"/>
        <v>150</v>
      </c>
      <c r="G30" s="73"/>
    </row>
    <row r="31" spans="2:7" ht="69.95" customHeight="1">
      <c r="B31" s="239" t="s">
        <v>656</v>
      </c>
      <c r="C31" s="51">
        <v>180</v>
      </c>
      <c r="D31" s="58">
        <v>2000</v>
      </c>
      <c r="E31" s="52" t="s">
        <v>432</v>
      </c>
      <c r="F31" s="54">
        <f t="shared" si="0"/>
        <v>180</v>
      </c>
      <c r="G31" s="73" t="s">
        <v>657</v>
      </c>
    </row>
    <row r="32" spans="2:7" ht="69.95" customHeight="1">
      <c r="B32" s="74" t="s">
        <v>438</v>
      </c>
      <c r="C32" s="51">
        <v>211</v>
      </c>
      <c r="D32" s="58">
        <v>1140</v>
      </c>
      <c r="E32" s="52" t="s">
        <v>432</v>
      </c>
      <c r="F32" s="54">
        <f t="shared" si="0"/>
        <v>211</v>
      </c>
      <c r="G32" s="73" t="s">
        <v>545</v>
      </c>
    </row>
    <row r="33" spans="2:193" ht="69.95" customHeight="1">
      <c r="B33" s="66" t="s">
        <v>147</v>
      </c>
      <c r="C33" s="51">
        <v>213</v>
      </c>
      <c r="D33" s="56">
        <v>315</v>
      </c>
      <c r="E33" s="56">
        <v>315</v>
      </c>
      <c r="F33" s="54">
        <f t="shared" si="0"/>
        <v>213</v>
      </c>
      <c r="G33" s="73" t="s">
        <v>389</v>
      </c>
      <c r="I33"/>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24"/>
      <c r="CO33" s="24"/>
      <c r="CP33" s="24"/>
      <c r="CQ33" s="24"/>
      <c r="CR33" s="24"/>
      <c r="CS33" s="24"/>
      <c r="CT33" s="24"/>
      <c r="CU33" s="24"/>
      <c r="CV33" s="24"/>
      <c r="CW33" s="24"/>
      <c r="CX33" s="24"/>
      <c r="CY33" s="24"/>
      <c r="CZ33" s="24"/>
      <c r="DA33" s="24"/>
      <c r="DB33" s="24"/>
      <c r="DC33" s="24"/>
      <c r="DD33" s="24"/>
      <c r="DE33" s="24"/>
      <c r="DF33" s="24"/>
      <c r="DG33" s="24"/>
      <c r="DH33" s="24"/>
      <c r="DI33" s="24"/>
      <c r="DJ33" s="24"/>
      <c r="DK33" s="24"/>
      <c r="DL33" s="24"/>
      <c r="DM33" s="24"/>
      <c r="DN33" s="24"/>
      <c r="DO33" s="24"/>
      <c r="DP33" s="24"/>
      <c r="DQ33" s="24"/>
      <c r="DR33" s="24"/>
      <c r="DS33" s="24"/>
      <c r="DT33" s="24"/>
      <c r="DU33" s="24"/>
      <c r="DV33" s="24"/>
      <c r="DW33" s="24"/>
      <c r="DX33" s="24"/>
      <c r="DY33" s="24"/>
      <c r="DZ33" s="24"/>
      <c r="EA33" s="24"/>
      <c r="EB33" s="24"/>
      <c r="EC33" s="24"/>
      <c r="ED33" s="24"/>
      <c r="EE33" s="24"/>
      <c r="EF33" s="24"/>
      <c r="EG33" s="24"/>
      <c r="EH33" s="24"/>
      <c r="EI33" s="24"/>
      <c r="EJ33" s="24"/>
      <c r="EK33" s="24"/>
      <c r="EL33" s="24"/>
      <c r="EM33" s="24"/>
      <c r="EN33" s="24"/>
      <c r="EO33" s="24"/>
      <c r="EP33" s="24"/>
      <c r="EQ33" s="24"/>
      <c r="ER33" s="24"/>
      <c r="ES33" s="24"/>
      <c r="ET33" s="24"/>
      <c r="EU33" s="24"/>
      <c r="EV33" s="24"/>
      <c r="EW33" s="24"/>
      <c r="EX33" s="24"/>
      <c r="EY33" s="24"/>
      <c r="EZ33" s="24"/>
      <c r="FA33" s="24"/>
      <c r="FB33" s="24"/>
      <c r="FC33" s="24"/>
      <c r="FD33" s="24"/>
      <c r="FE33" s="24"/>
      <c r="FF33" s="24"/>
      <c r="FG33" s="24"/>
      <c r="FH33" s="24"/>
      <c r="FI33" s="24"/>
      <c r="FJ33" s="24"/>
      <c r="FK33" s="24"/>
      <c r="FL33" s="24"/>
      <c r="FM33" s="24"/>
      <c r="FN33" s="24"/>
      <c r="FO33" s="24"/>
      <c r="FP33" s="24"/>
      <c r="FQ33" s="24"/>
      <c r="FR33" s="24"/>
      <c r="FS33" s="24"/>
      <c r="FT33" s="24"/>
      <c r="FU33" s="24"/>
      <c r="FV33" s="24"/>
      <c r="FW33" s="24"/>
      <c r="FX33" s="24"/>
      <c r="FY33" s="24"/>
      <c r="FZ33" s="24"/>
      <c r="GA33" s="24"/>
      <c r="GB33" s="24"/>
      <c r="GC33" s="24"/>
      <c r="GD33" s="24"/>
      <c r="GE33" s="24"/>
      <c r="GF33" s="24"/>
      <c r="GG33" s="24"/>
      <c r="GH33" s="24"/>
      <c r="GI33" s="24"/>
      <c r="GJ33" s="24"/>
      <c r="GK33" s="24"/>
    </row>
    <row r="34" spans="2:193" ht="69.95" customHeight="1">
      <c r="B34" s="71" t="s">
        <v>101</v>
      </c>
      <c r="C34" s="51">
        <v>321</v>
      </c>
      <c r="D34" s="53" t="s">
        <v>431</v>
      </c>
      <c r="E34" s="53" t="s">
        <v>431</v>
      </c>
      <c r="F34" s="54">
        <f t="shared" si="0"/>
        <v>321</v>
      </c>
      <c r="G34" s="73"/>
    </row>
    <row r="35" spans="2:193" ht="69.95" customHeight="1">
      <c r="B35" s="71" t="s">
        <v>516</v>
      </c>
      <c r="C35" s="51" t="s">
        <v>148</v>
      </c>
      <c r="D35" s="58">
        <v>360</v>
      </c>
      <c r="E35" s="58">
        <v>360</v>
      </c>
      <c r="F35" s="54" t="str">
        <f t="shared" si="0"/>
        <v>365</v>
      </c>
      <c r="G35" s="79"/>
    </row>
    <row r="36" spans="2:193" ht="69.95" customHeight="1">
      <c r="B36" s="69" t="s">
        <v>53</v>
      </c>
      <c r="C36" s="51">
        <v>392</v>
      </c>
      <c r="D36" s="53" t="s">
        <v>431</v>
      </c>
      <c r="E36" s="53" t="s">
        <v>431</v>
      </c>
      <c r="F36" s="54">
        <f t="shared" si="0"/>
        <v>392</v>
      </c>
      <c r="G36" s="73"/>
    </row>
    <row r="37" spans="2:193" ht="69.95" customHeight="1">
      <c r="B37" s="71" t="s">
        <v>396</v>
      </c>
      <c r="C37" s="51">
        <v>396</v>
      </c>
      <c r="D37" s="58">
        <v>70</v>
      </c>
      <c r="E37" s="58">
        <v>70</v>
      </c>
      <c r="F37" s="54">
        <f t="shared" si="0"/>
        <v>396</v>
      </c>
      <c r="G37" s="73"/>
    </row>
    <row r="38" spans="2:193" ht="69.95" customHeight="1">
      <c r="B38" s="74" t="s">
        <v>556</v>
      </c>
      <c r="C38" s="51">
        <v>400</v>
      </c>
      <c r="D38" s="58">
        <v>885</v>
      </c>
      <c r="E38" s="58">
        <v>885</v>
      </c>
      <c r="F38" s="54">
        <f t="shared" si="0"/>
        <v>400</v>
      </c>
      <c r="G38" s="73" t="s">
        <v>756</v>
      </c>
    </row>
    <row r="39" spans="2:193" ht="69.95" customHeight="1">
      <c r="B39" s="71" t="s">
        <v>176</v>
      </c>
      <c r="C39" s="51">
        <v>409</v>
      </c>
      <c r="D39" s="58">
        <v>165</v>
      </c>
      <c r="E39" s="53" t="s">
        <v>431</v>
      </c>
      <c r="F39" s="54">
        <f t="shared" si="0"/>
        <v>409</v>
      </c>
      <c r="G39" s="75"/>
    </row>
    <row r="40" spans="2:193" ht="100.5" customHeight="1">
      <c r="B40" s="72" t="s">
        <v>738</v>
      </c>
      <c r="C40" s="51">
        <v>410</v>
      </c>
      <c r="D40" s="58">
        <v>200</v>
      </c>
      <c r="E40" s="58">
        <v>200</v>
      </c>
      <c r="F40" s="54">
        <f t="shared" si="0"/>
        <v>410</v>
      </c>
      <c r="G40" s="75"/>
    </row>
    <row r="41" spans="2:193" ht="69.95" customHeight="1">
      <c r="B41" s="71" t="s">
        <v>467</v>
      </c>
      <c r="C41" s="51">
        <v>416</v>
      </c>
      <c r="D41" s="58">
        <v>215</v>
      </c>
      <c r="E41" s="58">
        <v>215</v>
      </c>
      <c r="F41" s="54">
        <f t="shared" si="0"/>
        <v>416</v>
      </c>
      <c r="G41" s="73"/>
    </row>
    <row r="42" spans="2:193" ht="69.95" customHeight="1">
      <c r="B42" s="71" t="s">
        <v>397</v>
      </c>
      <c r="C42" s="51">
        <v>441</v>
      </c>
      <c r="D42" s="58">
        <v>215</v>
      </c>
      <c r="E42" s="58">
        <v>215</v>
      </c>
      <c r="F42" s="54">
        <f t="shared" si="0"/>
        <v>441</v>
      </c>
      <c r="G42" s="73"/>
    </row>
    <row r="43" spans="2:193" ht="69.95" customHeight="1">
      <c r="B43" s="71" t="s">
        <v>740</v>
      </c>
      <c r="C43" s="51">
        <v>450</v>
      </c>
      <c r="D43" s="53" t="s">
        <v>431</v>
      </c>
      <c r="E43" s="53" t="s">
        <v>431</v>
      </c>
      <c r="F43" s="54">
        <f t="shared" si="0"/>
        <v>450</v>
      </c>
      <c r="G43" s="73"/>
    </row>
    <row r="44" spans="2:193" ht="69.95" customHeight="1">
      <c r="B44" s="71" t="s">
        <v>153</v>
      </c>
      <c r="C44" s="51">
        <v>452</v>
      </c>
      <c r="D44" s="58">
        <v>215</v>
      </c>
      <c r="E44" s="58">
        <v>215</v>
      </c>
      <c r="F44" s="54">
        <f t="shared" si="0"/>
        <v>452</v>
      </c>
      <c r="G44" s="73" t="s">
        <v>545</v>
      </c>
    </row>
    <row r="45" spans="2:193" ht="69.95" customHeight="1">
      <c r="B45" s="71" t="s">
        <v>743</v>
      </c>
      <c r="C45" s="51">
        <v>454</v>
      </c>
      <c r="D45" s="58">
        <v>160</v>
      </c>
      <c r="E45" s="58">
        <v>160</v>
      </c>
      <c r="F45" s="54">
        <f t="shared" si="0"/>
        <v>454</v>
      </c>
      <c r="G45" s="73"/>
    </row>
    <row r="46" spans="2:193" ht="69.95" customHeight="1">
      <c r="B46" s="69" t="s">
        <v>71</v>
      </c>
      <c r="C46" s="55" t="s">
        <v>508</v>
      </c>
      <c r="D46" s="52" t="s">
        <v>432</v>
      </c>
      <c r="E46" s="52" t="s">
        <v>432</v>
      </c>
      <c r="F46" s="54" t="str">
        <f t="shared" si="0"/>
        <v>41A</v>
      </c>
      <c r="G46" s="73"/>
    </row>
    <row r="47" spans="2:193" ht="69.95" customHeight="1">
      <c r="B47" s="69" t="s">
        <v>739</v>
      </c>
      <c r="C47" s="55" t="s">
        <v>308</v>
      </c>
      <c r="D47" s="53" t="s">
        <v>431</v>
      </c>
      <c r="E47" s="53" t="s">
        <v>431</v>
      </c>
      <c r="F47" s="54" t="str">
        <f t="shared" si="0"/>
        <v>42F</v>
      </c>
      <c r="G47" s="73"/>
    </row>
    <row r="48" spans="2:193" ht="69.95" customHeight="1">
      <c r="B48" s="66" t="s">
        <v>79</v>
      </c>
      <c r="C48" s="51" t="s">
        <v>80</v>
      </c>
      <c r="D48" s="53" t="s">
        <v>431</v>
      </c>
      <c r="E48" s="52" t="s">
        <v>432</v>
      </c>
      <c r="F48" s="54" t="str">
        <f t="shared" si="0"/>
        <v>4BJ</v>
      </c>
      <c r="G48" s="73"/>
    </row>
    <row r="49" spans="1:192" ht="69.95" customHeight="1">
      <c r="B49" s="71" t="s">
        <v>150</v>
      </c>
      <c r="C49" s="51" t="s">
        <v>509</v>
      </c>
      <c r="D49" s="58">
        <v>115</v>
      </c>
      <c r="E49" s="58">
        <v>115</v>
      </c>
      <c r="F49" s="54" t="str">
        <f t="shared" si="0"/>
        <v>4CS</v>
      </c>
      <c r="G49" s="73"/>
    </row>
    <row r="50" spans="1:192" ht="69.95" customHeight="1">
      <c r="B50" s="71" t="s">
        <v>55</v>
      </c>
      <c r="C50" s="55" t="s">
        <v>46</v>
      </c>
      <c r="D50" s="58">
        <v>115</v>
      </c>
      <c r="E50" s="58">
        <v>115</v>
      </c>
      <c r="F50" s="54" t="str">
        <f t="shared" ref="F50:F75" si="1">C50</f>
        <v>4GF</v>
      </c>
      <c r="G50" s="73" t="s">
        <v>771</v>
      </c>
    </row>
    <row r="51" spans="1:192" ht="69.95" customHeight="1">
      <c r="B51" s="71" t="s">
        <v>152</v>
      </c>
      <c r="C51" s="51" t="s">
        <v>419</v>
      </c>
      <c r="D51" s="58">
        <v>215</v>
      </c>
      <c r="E51" s="53" t="s">
        <v>431</v>
      </c>
      <c r="F51" s="54" t="str">
        <f t="shared" si="1"/>
        <v>4SU</v>
      </c>
      <c r="G51" s="73"/>
    </row>
    <row r="52" spans="1:192" s="20" customFormat="1" ht="69.95" customHeight="1">
      <c r="A52" s="114"/>
      <c r="B52" s="77" t="s">
        <v>523</v>
      </c>
      <c r="C52" s="55" t="s">
        <v>522</v>
      </c>
      <c r="D52" s="58">
        <v>60</v>
      </c>
      <c r="E52" s="58">
        <v>60</v>
      </c>
      <c r="F52" s="54" t="str">
        <f t="shared" si="1"/>
        <v>4YV</v>
      </c>
      <c r="G52" s="73"/>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row>
    <row r="53" spans="1:192" ht="69.95" customHeight="1">
      <c r="B53" s="69" t="s">
        <v>361</v>
      </c>
      <c r="C53" s="55">
        <v>500</v>
      </c>
      <c r="D53" s="53" t="s">
        <v>431</v>
      </c>
      <c r="E53" s="53" t="s">
        <v>431</v>
      </c>
      <c r="F53" s="54">
        <f t="shared" si="1"/>
        <v>500</v>
      </c>
      <c r="G53" s="73"/>
    </row>
    <row r="54" spans="1:192" ht="69.95" customHeight="1">
      <c r="B54" s="69" t="s">
        <v>362</v>
      </c>
      <c r="C54" s="55">
        <v>502</v>
      </c>
      <c r="D54" s="53" t="s">
        <v>431</v>
      </c>
      <c r="E54" s="53" t="s">
        <v>431</v>
      </c>
      <c r="F54" s="54">
        <f t="shared" si="1"/>
        <v>502</v>
      </c>
      <c r="G54" s="73"/>
    </row>
    <row r="55" spans="1:192" ht="69.95" customHeight="1">
      <c r="B55" s="69" t="s">
        <v>363</v>
      </c>
      <c r="C55" s="54">
        <v>505</v>
      </c>
      <c r="D55" s="53" t="s">
        <v>431</v>
      </c>
      <c r="E55" s="53" t="s">
        <v>431</v>
      </c>
      <c r="F55" s="54">
        <f t="shared" si="1"/>
        <v>505</v>
      </c>
      <c r="G55" s="73"/>
    </row>
    <row r="56" spans="1:192" ht="69.95" customHeight="1">
      <c r="B56" s="71" t="s">
        <v>387</v>
      </c>
      <c r="C56" s="55">
        <v>508</v>
      </c>
      <c r="D56" s="58">
        <v>315</v>
      </c>
      <c r="E56" s="58">
        <v>315</v>
      </c>
      <c r="F56" s="54">
        <f t="shared" si="1"/>
        <v>508</v>
      </c>
      <c r="G56" s="73" t="s">
        <v>392</v>
      </c>
    </row>
    <row r="57" spans="1:192" ht="69.95" customHeight="1">
      <c r="B57" s="71" t="s">
        <v>762</v>
      </c>
      <c r="C57" s="55" t="s">
        <v>710</v>
      </c>
      <c r="D57" s="52" t="s">
        <v>432</v>
      </c>
      <c r="E57" s="53" t="s">
        <v>431</v>
      </c>
      <c r="F57" s="54" t="str">
        <f t="shared" si="1"/>
        <v>5D0</v>
      </c>
      <c r="G57" s="73"/>
    </row>
    <row r="58" spans="1:192" ht="69.95" customHeight="1">
      <c r="B58" s="71" t="s">
        <v>758</v>
      </c>
      <c r="C58" s="55" t="s">
        <v>484</v>
      </c>
      <c r="D58" s="53" t="s">
        <v>431</v>
      </c>
      <c r="E58" s="53" t="s">
        <v>431</v>
      </c>
      <c r="F58" s="54" t="str">
        <f t="shared" si="1"/>
        <v>5DD</v>
      </c>
      <c r="G58" s="73"/>
    </row>
    <row r="59" spans="1:192" ht="69.95" customHeight="1">
      <c r="B59" s="66" t="s">
        <v>161</v>
      </c>
      <c r="C59" s="51" t="s">
        <v>322</v>
      </c>
      <c r="D59" s="53" t="s">
        <v>431</v>
      </c>
      <c r="E59" s="53" t="s">
        <v>431</v>
      </c>
      <c r="F59" s="54" t="str">
        <f t="shared" si="1"/>
        <v>5DE</v>
      </c>
      <c r="G59" s="73"/>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c r="CJ59" s="24"/>
      <c r="CK59" s="24"/>
      <c r="CL59" s="24"/>
      <c r="CM59" s="24"/>
      <c r="CN59" s="24"/>
      <c r="CO59" s="24"/>
      <c r="CP59" s="24"/>
      <c r="CQ59" s="24"/>
      <c r="CR59" s="24"/>
      <c r="CS59" s="24"/>
      <c r="CT59" s="24"/>
      <c r="CU59" s="24"/>
      <c r="CV59" s="24"/>
      <c r="CW59" s="24"/>
      <c r="CX59" s="24"/>
      <c r="CY59" s="24"/>
      <c r="CZ59" s="24"/>
      <c r="DA59" s="24"/>
      <c r="DB59" s="24"/>
      <c r="DC59" s="24"/>
      <c r="DD59" s="24"/>
      <c r="DE59" s="24"/>
      <c r="DF59" s="24"/>
      <c r="DG59" s="24"/>
      <c r="DH59" s="24"/>
      <c r="DI59" s="24"/>
      <c r="DJ59" s="24"/>
      <c r="DK59" s="24"/>
      <c r="DL59" s="24"/>
      <c r="DM59" s="24"/>
      <c r="DN59" s="24"/>
      <c r="DO59" s="24"/>
      <c r="DP59" s="24"/>
      <c r="DQ59" s="24"/>
      <c r="DR59" s="24"/>
      <c r="DS59" s="24"/>
      <c r="DT59" s="24"/>
      <c r="DU59" s="24"/>
      <c r="DV59" s="24"/>
      <c r="DW59" s="24"/>
      <c r="DX59" s="24"/>
      <c r="DY59" s="24"/>
      <c r="DZ59" s="24"/>
      <c r="EA59" s="24"/>
      <c r="EB59" s="24"/>
      <c r="EC59" s="24"/>
      <c r="ED59" s="24"/>
      <c r="EE59" s="24"/>
      <c r="EF59" s="24"/>
      <c r="EG59" s="24"/>
      <c r="EH59" s="24"/>
      <c r="EI59" s="24"/>
      <c r="EJ59" s="24"/>
      <c r="EK59" s="24"/>
      <c r="EL59" s="24"/>
      <c r="EM59" s="24"/>
      <c r="EN59" s="24"/>
      <c r="EO59" s="24"/>
      <c r="EP59" s="24"/>
      <c r="EQ59" s="24"/>
      <c r="ER59" s="24"/>
      <c r="ES59" s="24"/>
      <c r="ET59" s="24"/>
      <c r="EU59" s="24"/>
      <c r="EV59" s="24"/>
      <c r="EW59" s="24"/>
      <c r="EX59" s="24"/>
      <c r="EY59" s="24"/>
      <c r="EZ59" s="24"/>
      <c r="FA59" s="24"/>
      <c r="FB59" s="24"/>
      <c r="FC59" s="24"/>
      <c r="FD59" s="24"/>
      <c r="FE59" s="24"/>
      <c r="FF59" s="24"/>
      <c r="FG59" s="24"/>
      <c r="FH59" s="24"/>
      <c r="FI59" s="24"/>
      <c r="FJ59" s="24"/>
      <c r="FK59" s="24"/>
      <c r="FL59" s="24"/>
      <c r="FM59" s="24"/>
      <c r="FN59" s="24"/>
      <c r="FO59" s="24"/>
      <c r="FP59" s="24"/>
      <c r="FQ59" s="24"/>
      <c r="FR59" s="24"/>
      <c r="FS59" s="24"/>
      <c r="FT59" s="24"/>
      <c r="FU59" s="24"/>
      <c r="FV59" s="24"/>
      <c r="FW59" s="24"/>
      <c r="FX59" s="24"/>
      <c r="FY59" s="24"/>
      <c r="FZ59" s="24"/>
      <c r="GA59" s="24"/>
      <c r="GB59" s="24"/>
      <c r="GC59" s="24"/>
      <c r="GD59" s="24"/>
      <c r="GE59" s="24"/>
      <c r="GF59" s="24"/>
      <c r="GG59" s="24"/>
      <c r="GH59" s="24"/>
      <c r="GI59" s="24"/>
      <c r="GJ59" s="24"/>
    </row>
    <row r="60" spans="1:192" ht="69.95" customHeight="1">
      <c r="B60" s="66" t="s">
        <v>742</v>
      </c>
      <c r="C60" s="51" t="s">
        <v>741</v>
      </c>
      <c r="D60" s="53" t="s">
        <v>431</v>
      </c>
      <c r="E60" s="53" t="s">
        <v>431</v>
      </c>
      <c r="F60" s="54" t="str">
        <f t="shared" si="1"/>
        <v>5EM</v>
      </c>
      <c r="G60" s="73"/>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c r="CA60" s="24"/>
      <c r="CB60" s="24"/>
      <c r="CC60" s="24"/>
      <c r="CD60" s="24"/>
      <c r="CE60" s="24"/>
      <c r="CF60" s="24"/>
      <c r="CG60" s="24"/>
      <c r="CH60" s="24"/>
      <c r="CI60" s="24"/>
      <c r="CJ60" s="24"/>
      <c r="CK60" s="24"/>
      <c r="CL60" s="24"/>
      <c r="CM60" s="24"/>
      <c r="CN60" s="24"/>
      <c r="CO60" s="24"/>
      <c r="CP60" s="24"/>
      <c r="CQ60" s="24"/>
      <c r="CR60" s="24"/>
      <c r="CS60" s="24"/>
      <c r="CT60" s="24"/>
      <c r="CU60" s="24"/>
      <c r="CV60" s="24"/>
      <c r="CW60" s="24"/>
      <c r="CX60" s="24"/>
      <c r="CY60" s="24"/>
      <c r="CZ60" s="24"/>
      <c r="DA60" s="24"/>
      <c r="DB60" s="24"/>
      <c r="DC60" s="24"/>
      <c r="DD60" s="24"/>
      <c r="DE60" s="24"/>
      <c r="DF60" s="24"/>
      <c r="DG60" s="24"/>
      <c r="DH60" s="24"/>
      <c r="DI60" s="24"/>
      <c r="DJ60" s="24"/>
      <c r="DK60" s="24"/>
      <c r="DL60" s="24"/>
      <c r="DM60" s="24"/>
      <c r="DN60" s="24"/>
      <c r="DO60" s="24"/>
      <c r="DP60" s="24"/>
      <c r="DQ60" s="24"/>
      <c r="DR60" s="24"/>
      <c r="DS60" s="24"/>
      <c r="DT60" s="24"/>
      <c r="DU60" s="24"/>
      <c r="DV60" s="24"/>
      <c r="DW60" s="24"/>
      <c r="DX60" s="24"/>
      <c r="DY60" s="24"/>
      <c r="DZ60" s="24"/>
      <c r="EA60" s="24"/>
      <c r="EB60" s="24"/>
      <c r="EC60" s="24"/>
      <c r="ED60" s="24"/>
      <c r="EE60" s="24"/>
      <c r="EF60" s="24"/>
      <c r="EG60" s="24"/>
      <c r="EH60" s="24"/>
      <c r="EI60" s="24"/>
      <c r="EJ60" s="24"/>
      <c r="EK60" s="24"/>
      <c r="EL60" s="24"/>
      <c r="EM60" s="24"/>
      <c r="EN60" s="24"/>
      <c r="EO60" s="24"/>
      <c r="EP60" s="24"/>
      <c r="EQ60" s="24"/>
      <c r="ER60" s="24"/>
      <c r="ES60" s="24"/>
      <c r="ET60" s="24"/>
      <c r="EU60" s="24"/>
      <c r="EV60" s="24"/>
      <c r="EW60" s="24"/>
      <c r="EX60" s="24"/>
      <c r="EY60" s="24"/>
      <c r="EZ60" s="24"/>
      <c r="FA60" s="24"/>
      <c r="FB60" s="24"/>
      <c r="FC60" s="24"/>
      <c r="FD60" s="24"/>
      <c r="FE60" s="24"/>
      <c r="FF60" s="24"/>
      <c r="FG60" s="24"/>
      <c r="FH60" s="24"/>
      <c r="FI60" s="24"/>
      <c r="FJ60" s="24"/>
      <c r="FK60" s="24"/>
      <c r="FL60" s="24"/>
      <c r="FM60" s="24"/>
      <c r="FN60" s="24"/>
      <c r="FO60" s="24"/>
      <c r="FP60" s="24"/>
      <c r="FQ60" s="24"/>
      <c r="FR60" s="24"/>
      <c r="FS60" s="24"/>
      <c r="FT60" s="24"/>
      <c r="FU60" s="24"/>
      <c r="FV60" s="24"/>
      <c r="FW60" s="24"/>
      <c r="FX60" s="24"/>
      <c r="FY60" s="24"/>
      <c r="FZ60" s="24"/>
      <c r="GA60" s="24"/>
      <c r="GB60" s="24"/>
      <c r="GC60" s="24"/>
      <c r="GD60" s="24"/>
      <c r="GE60" s="24"/>
      <c r="GF60" s="24"/>
      <c r="GG60" s="24"/>
      <c r="GH60" s="24"/>
      <c r="GI60" s="24"/>
      <c r="GJ60" s="24"/>
    </row>
    <row r="61" spans="1:192" s="114" customFormat="1" ht="69.95" customHeight="1">
      <c r="B61" s="77" t="s">
        <v>539</v>
      </c>
      <c r="C61" s="55" t="s">
        <v>538</v>
      </c>
      <c r="D61" s="58">
        <v>160</v>
      </c>
      <c r="E61" s="58">
        <v>160</v>
      </c>
      <c r="F61" s="54" t="str">
        <f t="shared" si="1"/>
        <v>5ZG</v>
      </c>
      <c r="G61" s="73"/>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row>
    <row r="62" spans="1:192" ht="69.95" customHeight="1">
      <c r="B62" s="69" t="s">
        <v>364</v>
      </c>
      <c r="C62" s="55">
        <v>614</v>
      </c>
      <c r="D62" s="53" t="s">
        <v>431</v>
      </c>
      <c r="E62" s="53" t="s">
        <v>431</v>
      </c>
      <c r="F62" s="54">
        <f t="shared" si="1"/>
        <v>614</v>
      </c>
      <c r="G62" s="73"/>
    </row>
    <row r="63" spans="1:192" s="20" customFormat="1" ht="69.95" customHeight="1">
      <c r="A63" s="114"/>
      <c r="B63" s="77" t="s">
        <v>54</v>
      </c>
      <c r="C63" s="55" t="s">
        <v>603</v>
      </c>
      <c r="D63" s="58">
        <v>265</v>
      </c>
      <c r="E63" s="58">
        <v>265</v>
      </c>
      <c r="F63" s="54" t="str">
        <f t="shared" si="1"/>
        <v>60K</v>
      </c>
      <c r="G63" s="73"/>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row>
    <row r="64" spans="1:192" s="115" customFormat="1" ht="94.5" customHeight="1">
      <c r="B64" s="77" t="s">
        <v>745</v>
      </c>
      <c r="C64" s="55" t="s">
        <v>744</v>
      </c>
      <c r="D64" s="53" t="s">
        <v>431</v>
      </c>
      <c r="E64" s="53" t="s">
        <v>431</v>
      </c>
      <c r="F64" s="54" t="str">
        <f t="shared" si="1"/>
        <v>6Q2</v>
      </c>
      <c r="G64" s="73"/>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row>
    <row r="65" spans="2:192" s="115" customFormat="1" ht="97.5" customHeight="1">
      <c r="B65" s="77" t="s">
        <v>748</v>
      </c>
      <c r="C65" s="55" t="s">
        <v>747</v>
      </c>
      <c r="D65" s="58">
        <v>500</v>
      </c>
      <c r="E65" s="52" t="s">
        <v>432</v>
      </c>
      <c r="F65" s="54" t="str">
        <f t="shared" si="1"/>
        <v>6Q9</v>
      </c>
      <c r="G65" s="73"/>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row>
    <row r="66" spans="2:192" s="115" customFormat="1" ht="72" customHeight="1">
      <c r="B66" s="77" t="s">
        <v>768</v>
      </c>
      <c r="C66" s="55" t="s">
        <v>767</v>
      </c>
      <c r="D66" s="58">
        <v>0</v>
      </c>
      <c r="E66" s="52" t="s">
        <v>432</v>
      </c>
      <c r="F66" s="54" t="str">
        <f t="shared" si="1"/>
        <v>6Z6</v>
      </c>
      <c r="G66" s="73" t="s">
        <v>657</v>
      </c>
      <c r="H66" s="258"/>
      <c r="I66" s="258"/>
      <c r="J66" s="258"/>
      <c r="K66" s="258"/>
      <c r="L66" s="258"/>
      <c r="M66" s="258"/>
      <c r="N66" s="258"/>
      <c r="O66" s="258"/>
      <c r="P66" s="258"/>
      <c r="Q66" s="258"/>
      <c r="R66" s="258"/>
      <c r="S66" s="258"/>
      <c r="T66" s="258"/>
      <c r="U66" s="258"/>
      <c r="V66" s="258"/>
      <c r="W66" s="258"/>
      <c r="X66" s="258"/>
      <c r="Y66" s="258"/>
      <c r="Z66" s="258"/>
      <c r="AA66" s="258"/>
      <c r="AB66" s="258"/>
      <c r="AC66" s="258"/>
      <c r="AD66" s="258"/>
      <c r="AE66" s="258"/>
      <c r="AF66" s="258"/>
      <c r="AG66" s="258"/>
      <c r="AH66" s="258"/>
    </row>
    <row r="67" spans="2:192" ht="100.5" customHeight="1">
      <c r="B67" s="77" t="s">
        <v>746</v>
      </c>
      <c r="C67" s="55">
        <v>709</v>
      </c>
      <c r="D67" s="53" t="s">
        <v>431</v>
      </c>
      <c r="E67" s="53" t="s">
        <v>431</v>
      </c>
      <c r="F67" s="54">
        <f t="shared" si="1"/>
        <v>709</v>
      </c>
      <c r="G67" s="73"/>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c r="CA67" s="24"/>
      <c r="CB67" s="24"/>
      <c r="CC67" s="24"/>
      <c r="CD67" s="24"/>
      <c r="CE67" s="24"/>
      <c r="CF67" s="24"/>
      <c r="CG67" s="24"/>
      <c r="CH67" s="24"/>
      <c r="CI67" s="24"/>
      <c r="CJ67" s="24"/>
      <c r="CK67" s="24"/>
      <c r="CL67" s="24"/>
      <c r="CM67" s="24"/>
      <c r="CN67" s="24"/>
      <c r="CO67" s="24"/>
      <c r="CP67" s="24"/>
      <c r="CQ67" s="24"/>
      <c r="CR67" s="24"/>
      <c r="CS67" s="24"/>
      <c r="CT67" s="24"/>
      <c r="CU67" s="24"/>
      <c r="CV67" s="24"/>
      <c r="CW67" s="24"/>
      <c r="CX67" s="24"/>
      <c r="CY67" s="24"/>
      <c r="CZ67" s="24"/>
      <c r="DA67" s="24"/>
      <c r="DB67" s="24"/>
      <c r="DC67" s="24"/>
      <c r="DD67" s="24"/>
      <c r="DE67" s="24"/>
      <c r="DF67" s="24"/>
      <c r="DG67" s="24"/>
      <c r="DH67" s="24"/>
      <c r="DI67" s="24"/>
      <c r="DJ67" s="24"/>
      <c r="DK67" s="24"/>
      <c r="DL67" s="24"/>
      <c r="DM67" s="24"/>
      <c r="DN67" s="24"/>
      <c r="DO67" s="24"/>
      <c r="DP67" s="24"/>
      <c r="DQ67" s="24"/>
      <c r="DR67" s="24"/>
      <c r="DS67" s="24"/>
      <c r="DT67" s="24"/>
      <c r="DU67" s="24"/>
      <c r="DV67" s="24"/>
      <c r="DW67" s="24"/>
      <c r="DX67" s="24"/>
      <c r="DY67" s="24"/>
      <c r="DZ67" s="24"/>
      <c r="EA67" s="24"/>
      <c r="EB67" s="24"/>
      <c r="EC67" s="24"/>
      <c r="ED67" s="24"/>
      <c r="EE67" s="24"/>
      <c r="EF67" s="24"/>
      <c r="EG67" s="24"/>
      <c r="EH67" s="24"/>
      <c r="EI67" s="24"/>
      <c r="EJ67" s="24"/>
      <c r="EK67" s="24"/>
      <c r="EL67" s="24"/>
      <c r="EM67" s="24"/>
      <c r="EN67" s="24"/>
      <c r="EO67" s="24"/>
      <c r="EP67" s="24"/>
      <c r="EQ67" s="24"/>
      <c r="ER67" s="24"/>
      <c r="ES67" s="24"/>
      <c r="ET67" s="24"/>
      <c r="EU67" s="24"/>
      <c r="EV67" s="24"/>
      <c r="EW67" s="24"/>
      <c r="EX67" s="24"/>
      <c r="EY67" s="24"/>
      <c r="EZ67" s="24"/>
      <c r="FA67" s="24"/>
      <c r="FB67" s="24"/>
      <c r="FC67" s="24"/>
      <c r="FD67" s="24"/>
      <c r="FE67" s="24"/>
      <c r="FF67" s="24"/>
      <c r="FG67" s="24"/>
      <c r="FH67" s="24"/>
      <c r="FI67" s="24"/>
      <c r="FJ67" s="24"/>
      <c r="FK67" s="24"/>
      <c r="FL67" s="24"/>
      <c r="FM67" s="24"/>
      <c r="FN67" s="24"/>
      <c r="FO67" s="24"/>
      <c r="FP67" s="24"/>
      <c r="FQ67" s="24"/>
      <c r="FR67" s="24"/>
      <c r="FS67" s="24"/>
      <c r="FT67" s="24"/>
      <c r="FU67" s="24"/>
      <c r="FV67" s="24"/>
      <c r="FW67" s="24"/>
      <c r="FX67" s="24"/>
      <c r="FY67" s="24"/>
      <c r="FZ67" s="24"/>
      <c r="GA67" s="24"/>
      <c r="GB67" s="24"/>
      <c r="GC67" s="24"/>
      <c r="GD67" s="24"/>
      <c r="GE67" s="24"/>
      <c r="GF67" s="24"/>
      <c r="GG67" s="24"/>
      <c r="GH67" s="24"/>
      <c r="GI67" s="24"/>
      <c r="GJ67" s="24"/>
    </row>
    <row r="68" spans="2:192" ht="69.95" customHeight="1">
      <c r="B68" s="69" t="s">
        <v>72</v>
      </c>
      <c r="C68" s="55">
        <v>710</v>
      </c>
      <c r="D68" s="53" t="s">
        <v>431</v>
      </c>
      <c r="E68" s="53" t="s">
        <v>431</v>
      </c>
      <c r="F68" s="54">
        <f t="shared" si="1"/>
        <v>710</v>
      </c>
      <c r="G68" s="73"/>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c r="CA68" s="24"/>
      <c r="CB68" s="24"/>
      <c r="CC68" s="24"/>
      <c r="CD68" s="24"/>
      <c r="CE68" s="24"/>
      <c r="CF68" s="24"/>
      <c r="CG68" s="24"/>
      <c r="CH68" s="24"/>
      <c r="CI68" s="24"/>
      <c r="CJ68" s="24"/>
      <c r="CK68" s="24"/>
      <c r="CL68" s="24"/>
      <c r="CM68" s="24"/>
      <c r="CN68" s="24"/>
      <c r="CO68" s="24"/>
      <c r="CP68" s="24"/>
      <c r="CQ68" s="24"/>
      <c r="CR68" s="24"/>
      <c r="CS68" s="24"/>
      <c r="CT68" s="24"/>
      <c r="CU68" s="24"/>
      <c r="CV68" s="24"/>
      <c r="CW68" s="24"/>
      <c r="CX68" s="24"/>
      <c r="CY68" s="24"/>
      <c r="CZ68" s="24"/>
      <c r="DA68" s="24"/>
      <c r="DB68" s="24"/>
      <c r="DC68" s="24"/>
      <c r="DD68" s="24"/>
      <c r="DE68" s="24"/>
      <c r="DF68" s="24"/>
      <c r="DG68" s="24"/>
      <c r="DH68" s="24"/>
      <c r="DI68" s="24"/>
      <c r="DJ68" s="24"/>
      <c r="DK68" s="24"/>
      <c r="DL68" s="24"/>
      <c r="DM68" s="24"/>
      <c r="DN68" s="24"/>
      <c r="DO68" s="24"/>
      <c r="DP68" s="24"/>
      <c r="DQ68" s="24"/>
      <c r="DR68" s="24"/>
      <c r="DS68" s="24"/>
      <c r="DT68" s="24"/>
      <c r="DU68" s="24"/>
      <c r="DV68" s="24"/>
      <c r="DW68" s="24"/>
      <c r="DX68" s="24"/>
      <c r="DY68" s="24"/>
      <c r="DZ68" s="24"/>
      <c r="EA68" s="24"/>
      <c r="EB68" s="24"/>
      <c r="EC68" s="24"/>
      <c r="ED68" s="24"/>
      <c r="EE68" s="24"/>
      <c r="EF68" s="24"/>
      <c r="EG68" s="24"/>
      <c r="EH68" s="24"/>
      <c r="EI68" s="24"/>
      <c r="EJ68" s="24"/>
      <c r="EK68" s="24"/>
      <c r="EL68" s="24"/>
      <c r="EM68" s="24"/>
      <c r="EN68" s="24"/>
      <c r="EO68" s="24"/>
      <c r="EP68" s="24"/>
      <c r="EQ68" s="24"/>
      <c r="ER68" s="24"/>
      <c r="ES68" s="24"/>
      <c r="ET68" s="24"/>
      <c r="EU68" s="24"/>
      <c r="EV68" s="24"/>
      <c r="EW68" s="24"/>
      <c r="EX68" s="24"/>
      <c r="EY68" s="24"/>
      <c r="EZ68" s="24"/>
      <c r="FA68" s="24"/>
      <c r="FB68" s="24"/>
      <c r="FC68" s="24"/>
      <c r="FD68" s="24"/>
      <c r="FE68" s="24"/>
      <c r="FF68" s="24"/>
      <c r="FG68" s="24"/>
      <c r="FH68" s="24"/>
      <c r="FI68" s="24"/>
      <c r="FJ68" s="24"/>
      <c r="FK68" s="24"/>
      <c r="FL68" s="24"/>
      <c r="FM68" s="24"/>
      <c r="FN68" s="24"/>
      <c r="FO68" s="24"/>
      <c r="FP68" s="24"/>
      <c r="FQ68" s="24"/>
      <c r="FR68" s="24"/>
      <c r="FS68" s="24"/>
      <c r="FT68" s="24"/>
      <c r="FU68" s="24"/>
      <c r="FV68" s="24"/>
      <c r="FW68" s="24"/>
      <c r="FX68" s="24"/>
      <c r="FY68" s="24"/>
      <c r="FZ68" s="24"/>
      <c r="GA68" s="24"/>
      <c r="GB68" s="24"/>
      <c r="GC68" s="24"/>
      <c r="GD68" s="24"/>
      <c r="GE68" s="24"/>
      <c r="GF68" s="24"/>
      <c r="GG68" s="24"/>
      <c r="GH68" s="24"/>
      <c r="GI68" s="24"/>
      <c r="GJ68" s="24"/>
    </row>
    <row r="69" spans="2:192" ht="97.5" customHeight="1">
      <c r="B69" s="72" t="s">
        <v>156</v>
      </c>
      <c r="C69" s="55">
        <v>718</v>
      </c>
      <c r="D69" s="58">
        <v>620</v>
      </c>
      <c r="E69" s="58">
        <v>620</v>
      </c>
      <c r="F69" s="54">
        <f t="shared" si="1"/>
        <v>718</v>
      </c>
      <c r="G69" s="75"/>
    </row>
    <row r="70" spans="2:192" ht="81" customHeight="1">
      <c r="B70" s="82" t="s">
        <v>659</v>
      </c>
      <c r="C70" s="55">
        <v>727</v>
      </c>
      <c r="D70" s="58">
        <v>500</v>
      </c>
      <c r="E70" s="52" t="s">
        <v>432</v>
      </c>
      <c r="F70" s="54">
        <f t="shared" si="1"/>
        <v>727</v>
      </c>
      <c r="G70" s="73" t="s">
        <v>657</v>
      </c>
    </row>
    <row r="71" spans="2:192" ht="69.95" customHeight="1">
      <c r="B71" s="69" t="s">
        <v>57</v>
      </c>
      <c r="C71" s="55">
        <v>803</v>
      </c>
      <c r="D71" s="53" t="s">
        <v>431</v>
      </c>
      <c r="E71" s="53" t="s">
        <v>431</v>
      </c>
      <c r="F71" s="54">
        <f t="shared" si="1"/>
        <v>803</v>
      </c>
      <c r="G71" s="73"/>
    </row>
    <row r="72" spans="2:192" ht="69.95" customHeight="1">
      <c r="B72" s="71" t="s">
        <v>398</v>
      </c>
      <c r="C72" s="55">
        <v>823</v>
      </c>
      <c r="D72" s="58">
        <v>65</v>
      </c>
      <c r="E72" s="58">
        <v>65</v>
      </c>
      <c r="F72" s="54">
        <f t="shared" si="1"/>
        <v>823</v>
      </c>
      <c r="G72" s="73"/>
    </row>
    <row r="73" spans="2:192" ht="69.95" customHeight="1">
      <c r="B73" s="71" t="s">
        <v>384</v>
      </c>
      <c r="C73" s="55">
        <v>923</v>
      </c>
      <c r="D73" s="53" t="s">
        <v>431</v>
      </c>
      <c r="E73" s="53" t="s">
        <v>431</v>
      </c>
      <c r="F73" s="54">
        <f t="shared" si="1"/>
        <v>923</v>
      </c>
      <c r="G73" s="73"/>
    </row>
    <row r="74" spans="2:192" ht="69.95" customHeight="1">
      <c r="B74" s="71" t="s">
        <v>360</v>
      </c>
      <c r="C74" s="55">
        <v>947</v>
      </c>
      <c r="D74" s="53" t="s">
        <v>431</v>
      </c>
      <c r="E74" s="53" t="s">
        <v>431</v>
      </c>
      <c r="F74" s="54">
        <f t="shared" si="1"/>
        <v>947</v>
      </c>
      <c r="G74" s="73"/>
    </row>
    <row r="75" spans="2:192" ht="69.95" customHeight="1">
      <c r="B75" s="150" t="s">
        <v>385</v>
      </c>
      <c r="C75" s="151">
        <v>989</v>
      </c>
      <c r="D75" s="135" t="s">
        <v>431</v>
      </c>
      <c r="E75" s="135" t="s">
        <v>431</v>
      </c>
      <c r="F75" s="136">
        <f t="shared" si="1"/>
        <v>989</v>
      </c>
      <c r="G75" s="152"/>
    </row>
    <row r="76" spans="2:192" ht="69.95" customHeight="1">
      <c r="B76" s="314" t="s">
        <v>381</v>
      </c>
      <c r="C76" s="308"/>
      <c r="D76" s="308"/>
      <c r="E76" s="308"/>
      <c r="F76" s="308"/>
      <c r="G76" s="315"/>
    </row>
    <row r="77" spans="2:192" ht="69.95" customHeight="1">
      <c r="B77" s="71" t="s">
        <v>367</v>
      </c>
      <c r="C77" s="55">
        <v>421</v>
      </c>
      <c r="D77" s="53" t="s">
        <v>431</v>
      </c>
      <c r="E77" s="58" t="s">
        <v>432</v>
      </c>
      <c r="F77" s="54">
        <f t="shared" ref="F77:F81" si="2">C77</f>
        <v>421</v>
      </c>
      <c r="G77" s="78"/>
    </row>
    <row r="78" spans="2:192" ht="69.95" customHeight="1">
      <c r="B78" s="71" t="s">
        <v>368</v>
      </c>
      <c r="C78" s="55" t="s">
        <v>615</v>
      </c>
      <c r="D78" s="56">
        <v>50</v>
      </c>
      <c r="E78" s="58" t="s">
        <v>432</v>
      </c>
      <c r="F78" s="62" t="str">
        <f t="shared" si="2"/>
        <v>5EQ</v>
      </c>
      <c r="G78" s="78"/>
    </row>
    <row r="79" spans="2:192" ht="69.95" customHeight="1">
      <c r="B79" s="71" t="s">
        <v>764</v>
      </c>
      <c r="C79" s="55" t="s">
        <v>763</v>
      </c>
      <c r="D79" s="58" t="s">
        <v>432</v>
      </c>
      <c r="E79" s="53" t="s">
        <v>431</v>
      </c>
      <c r="F79" s="62" t="str">
        <f t="shared" si="2"/>
        <v>5EV</v>
      </c>
      <c r="G79" s="78"/>
    </row>
    <row r="80" spans="2:192" ht="69.95" customHeight="1">
      <c r="B80" s="71" t="s">
        <v>369</v>
      </c>
      <c r="C80" s="55">
        <v>431</v>
      </c>
      <c r="D80" s="56">
        <v>620</v>
      </c>
      <c r="E80" s="58" t="s">
        <v>432</v>
      </c>
      <c r="F80" s="62">
        <f t="shared" si="2"/>
        <v>431</v>
      </c>
      <c r="G80" s="78"/>
    </row>
    <row r="81" spans="1:34" ht="69.95" customHeight="1">
      <c r="B81" s="71" t="s">
        <v>765</v>
      </c>
      <c r="C81" s="55">
        <v>439</v>
      </c>
      <c r="D81" s="56">
        <v>935</v>
      </c>
      <c r="E81" s="58" t="s">
        <v>432</v>
      </c>
      <c r="F81" s="62">
        <f t="shared" si="2"/>
        <v>439</v>
      </c>
      <c r="G81" s="78"/>
    </row>
    <row r="82" spans="1:34" ht="69.95" customHeight="1">
      <c r="B82" s="314" t="s">
        <v>382</v>
      </c>
      <c r="C82" s="308"/>
      <c r="D82" s="308"/>
      <c r="E82" s="308"/>
      <c r="F82" s="308"/>
      <c r="G82" s="315"/>
    </row>
    <row r="83" spans="1:34" ht="117" customHeight="1">
      <c r="B83" s="129" t="s">
        <v>751</v>
      </c>
      <c r="C83" s="62" t="s">
        <v>750</v>
      </c>
      <c r="D83" s="56">
        <v>785</v>
      </c>
      <c r="E83" s="58" t="s">
        <v>432</v>
      </c>
      <c r="F83" s="62" t="str">
        <f t="shared" ref="F83:F115" si="3">C83</f>
        <v>7BV</v>
      </c>
      <c r="G83" s="79"/>
    </row>
    <row r="84" spans="1:34" ht="175.5" customHeight="1">
      <c r="B84" s="129" t="s">
        <v>766</v>
      </c>
      <c r="C84" s="62" t="s">
        <v>655</v>
      </c>
      <c r="D84" s="56">
        <v>1600</v>
      </c>
      <c r="E84" s="58" t="s">
        <v>432</v>
      </c>
      <c r="F84" s="62" t="str">
        <f t="shared" si="3"/>
        <v>6Z4</v>
      </c>
      <c r="G84" s="79"/>
    </row>
    <row r="85" spans="1:34" ht="92.25" customHeight="1">
      <c r="B85" s="129" t="s">
        <v>770</v>
      </c>
      <c r="C85" s="62" t="s">
        <v>769</v>
      </c>
      <c r="D85" s="56" t="s">
        <v>432</v>
      </c>
      <c r="E85" s="58">
        <v>1500</v>
      </c>
      <c r="F85" s="62" t="str">
        <f t="shared" si="3"/>
        <v>70Q</v>
      </c>
      <c r="G85" s="79"/>
    </row>
    <row r="86" spans="1:34" ht="119.25" customHeight="1">
      <c r="B86" s="129" t="s">
        <v>752</v>
      </c>
      <c r="C86" s="62" t="s">
        <v>749</v>
      </c>
      <c r="D86" s="56">
        <v>770</v>
      </c>
      <c r="E86" s="56">
        <v>770</v>
      </c>
      <c r="F86" s="62" t="str">
        <f t="shared" si="3"/>
        <v>7BS</v>
      </c>
      <c r="G86" s="79"/>
    </row>
    <row r="87" spans="1:34" ht="97.5" customHeight="1">
      <c r="B87" s="129" t="s">
        <v>450</v>
      </c>
      <c r="C87" s="55" t="s">
        <v>415</v>
      </c>
      <c r="D87" s="56">
        <v>265</v>
      </c>
      <c r="E87" s="56">
        <v>265</v>
      </c>
      <c r="F87" s="62" t="str">
        <f t="shared" si="3"/>
        <v>5C5</v>
      </c>
      <c r="G87" s="78"/>
    </row>
    <row r="88" spans="1:34" ht="69.95" customHeight="1">
      <c r="B88" s="307" t="s">
        <v>356</v>
      </c>
      <c r="C88" s="308"/>
      <c r="D88" s="308"/>
      <c r="E88" s="308"/>
      <c r="F88" s="308">
        <f t="shared" si="3"/>
        <v>0</v>
      </c>
      <c r="G88" s="309"/>
    </row>
    <row r="89" spans="1:34" s="35" customFormat="1" ht="69.95" customHeight="1">
      <c r="A89" s="115"/>
      <c r="B89" s="72" t="s">
        <v>50</v>
      </c>
      <c r="C89" s="62" t="s">
        <v>49</v>
      </c>
      <c r="D89" s="56">
        <v>0</v>
      </c>
      <c r="E89" s="58" t="s">
        <v>432</v>
      </c>
      <c r="F89" s="62" t="str">
        <f t="shared" si="3"/>
        <v>5C6</v>
      </c>
      <c r="G89" s="80"/>
      <c r="H89" s="258"/>
      <c r="I89" s="258"/>
      <c r="J89" s="258"/>
      <c r="K89" s="258"/>
      <c r="L89" s="258"/>
      <c r="M89" s="258"/>
      <c r="N89" s="258"/>
      <c r="O89" s="258"/>
      <c r="P89" s="258"/>
      <c r="Q89" s="258"/>
      <c r="R89" s="258"/>
      <c r="S89" s="258"/>
      <c r="T89" s="258"/>
      <c r="U89" s="258"/>
      <c r="V89" s="258"/>
      <c r="W89" s="258"/>
      <c r="X89" s="258"/>
      <c r="Y89" s="258"/>
      <c r="Z89" s="258"/>
      <c r="AA89" s="258"/>
      <c r="AB89" s="258"/>
      <c r="AC89" s="258"/>
      <c r="AD89" s="258"/>
      <c r="AE89" s="258"/>
      <c r="AF89" s="258"/>
      <c r="AG89" s="258"/>
      <c r="AH89" s="258"/>
    </row>
    <row r="90" spans="1:34" s="20" customFormat="1" ht="69.95" customHeight="1">
      <c r="A90" s="114"/>
      <c r="B90" s="72" t="s">
        <v>99</v>
      </c>
      <c r="C90" s="62" t="s">
        <v>400</v>
      </c>
      <c r="D90" s="56">
        <v>60</v>
      </c>
      <c r="E90" s="58" t="s">
        <v>432</v>
      </c>
      <c r="F90" s="62" t="str">
        <f t="shared" si="3"/>
        <v>5J8</v>
      </c>
      <c r="G90" s="80"/>
      <c r="H90" s="258"/>
      <c r="I90" s="258"/>
      <c r="J90" s="258"/>
      <c r="K90" s="258"/>
      <c r="L90" s="258"/>
      <c r="M90" s="258"/>
      <c r="N90" s="258"/>
      <c r="O90" s="258"/>
      <c r="P90" s="258"/>
      <c r="Q90" s="258"/>
      <c r="R90" s="258"/>
      <c r="S90" s="258"/>
      <c r="T90" s="258"/>
      <c r="U90" s="258"/>
      <c r="V90" s="258"/>
      <c r="W90" s="258"/>
      <c r="X90" s="258"/>
      <c r="Y90" s="258"/>
      <c r="Z90" s="258"/>
      <c r="AA90" s="258"/>
      <c r="AB90" s="258"/>
      <c r="AC90" s="258"/>
      <c r="AD90" s="258"/>
      <c r="AE90" s="258"/>
      <c r="AF90" s="258"/>
      <c r="AG90" s="258"/>
      <c r="AH90" s="258"/>
    </row>
    <row r="91" spans="1:34" s="20" customFormat="1" ht="69.95" customHeight="1">
      <c r="A91" s="114"/>
      <c r="B91" s="72" t="s">
        <v>100</v>
      </c>
      <c r="C91" s="62" t="s">
        <v>401</v>
      </c>
      <c r="D91" s="56">
        <v>60</v>
      </c>
      <c r="E91" s="58" t="s">
        <v>432</v>
      </c>
      <c r="F91" s="62" t="str">
        <f t="shared" si="3"/>
        <v>5J9</v>
      </c>
      <c r="G91" s="80"/>
      <c r="H91" s="258"/>
      <c r="I91" s="258"/>
      <c r="J91" s="258"/>
      <c r="K91" s="258"/>
      <c r="L91" s="258"/>
      <c r="M91" s="258"/>
      <c r="N91" s="258"/>
      <c r="O91" s="258"/>
      <c r="P91" s="258"/>
      <c r="Q91" s="258"/>
      <c r="R91" s="258"/>
      <c r="S91" s="258"/>
      <c r="T91" s="258"/>
      <c r="U91" s="258"/>
      <c r="V91" s="258"/>
      <c r="W91" s="258"/>
      <c r="X91" s="258"/>
      <c r="Y91" s="258"/>
      <c r="Z91" s="258"/>
      <c r="AA91" s="258"/>
      <c r="AB91" s="258"/>
      <c r="AC91" s="258"/>
      <c r="AD91" s="258"/>
      <c r="AE91" s="258"/>
      <c r="AF91" s="258"/>
      <c r="AG91" s="258"/>
      <c r="AH91" s="258"/>
    </row>
    <row r="92" spans="1:34" ht="69.95" customHeight="1">
      <c r="B92" s="72" t="s">
        <v>242</v>
      </c>
      <c r="C92" s="62" t="s">
        <v>515</v>
      </c>
      <c r="D92" s="56">
        <v>60</v>
      </c>
      <c r="E92" s="58" t="s">
        <v>432</v>
      </c>
      <c r="F92" s="62" t="str">
        <f t="shared" si="3"/>
        <v>4RR</v>
      </c>
      <c r="G92" s="80"/>
    </row>
    <row r="93" spans="1:34" ht="69.95" customHeight="1">
      <c r="B93" s="72" t="s">
        <v>244</v>
      </c>
      <c r="C93" s="62" t="s">
        <v>399</v>
      </c>
      <c r="D93" s="56">
        <v>60</v>
      </c>
      <c r="E93" s="58" t="s">
        <v>432</v>
      </c>
      <c r="F93" s="62" t="str">
        <f t="shared" si="3"/>
        <v>4YD</v>
      </c>
      <c r="G93" s="80"/>
    </row>
    <row r="94" spans="1:34" ht="69.95" customHeight="1">
      <c r="B94" s="72" t="s">
        <v>760</v>
      </c>
      <c r="C94" s="261" t="s">
        <v>759</v>
      </c>
      <c r="D94" s="58" t="s">
        <v>432</v>
      </c>
      <c r="E94" s="56">
        <v>0</v>
      </c>
      <c r="F94" s="261" t="str">
        <f t="shared" si="3"/>
        <v>64L</v>
      </c>
      <c r="G94" s="79" t="s">
        <v>761</v>
      </c>
    </row>
    <row r="95" spans="1:34" ht="69.95" customHeight="1">
      <c r="B95" s="307" t="s">
        <v>358</v>
      </c>
      <c r="C95" s="308"/>
      <c r="D95" s="308"/>
      <c r="E95" s="308"/>
      <c r="F95" s="308">
        <f t="shared" si="3"/>
        <v>0</v>
      </c>
      <c r="G95" s="309"/>
    </row>
    <row r="96" spans="1:34" ht="69.95" customHeight="1">
      <c r="B96" s="72" t="s">
        <v>490</v>
      </c>
      <c r="C96" s="62" t="s">
        <v>402</v>
      </c>
      <c r="D96" s="56">
        <v>0</v>
      </c>
      <c r="E96" s="56" t="s">
        <v>432</v>
      </c>
      <c r="F96" s="62" t="str">
        <f t="shared" si="3"/>
        <v>5DA</v>
      </c>
      <c r="G96" s="80"/>
    </row>
    <row r="97" spans="2:34" ht="69.95" customHeight="1">
      <c r="B97" s="72" t="s">
        <v>404</v>
      </c>
      <c r="C97" s="62" t="s">
        <v>82</v>
      </c>
      <c r="D97" s="53" t="s">
        <v>431</v>
      </c>
      <c r="E97" s="56" t="s">
        <v>432</v>
      </c>
      <c r="F97" s="62" t="str">
        <f t="shared" si="3"/>
        <v>5DB</v>
      </c>
      <c r="G97" s="80"/>
    </row>
    <row r="98" spans="2:34" ht="69.95" customHeight="1">
      <c r="B98" s="72" t="s">
        <v>405</v>
      </c>
      <c r="C98" s="62" t="s">
        <v>403</v>
      </c>
      <c r="D98" s="56">
        <v>100</v>
      </c>
      <c r="E98" s="56" t="s">
        <v>432</v>
      </c>
      <c r="F98" s="62" t="str">
        <f t="shared" si="3"/>
        <v>5DC</v>
      </c>
      <c r="G98" s="80"/>
    </row>
    <row r="99" spans="2:34" ht="69.95" customHeight="1">
      <c r="B99" s="72" t="s">
        <v>513</v>
      </c>
      <c r="C99" s="62" t="s">
        <v>81</v>
      </c>
      <c r="D99" s="56" t="s">
        <v>432</v>
      </c>
      <c r="E99" s="53" t="s">
        <v>431</v>
      </c>
      <c r="F99" s="62" t="str">
        <f t="shared" si="3"/>
        <v>5D9</v>
      </c>
      <c r="G99" s="80"/>
    </row>
    <row r="100" spans="2:34" ht="69.95" customHeight="1">
      <c r="B100" s="72" t="s">
        <v>513</v>
      </c>
      <c r="C100" s="62" t="s">
        <v>81</v>
      </c>
      <c r="D100" s="56">
        <v>0</v>
      </c>
      <c r="E100" s="56" t="s">
        <v>432</v>
      </c>
      <c r="F100" s="62" t="str">
        <f t="shared" si="3"/>
        <v>5D9</v>
      </c>
      <c r="G100" s="80"/>
    </row>
    <row r="101" spans="2:34" s="24" customFormat="1" ht="69.95" customHeight="1">
      <c r="B101" s="72" t="s">
        <v>551</v>
      </c>
      <c r="C101" s="62" t="s">
        <v>192</v>
      </c>
      <c r="D101" s="56">
        <v>100</v>
      </c>
      <c r="E101" s="56" t="s">
        <v>432</v>
      </c>
      <c r="F101" s="62" t="str">
        <f t="shared" si="3"/>
        <v>5IG</v>
      </c>
      <c r="G101" s="80"/>
      <c r="H101" s="258"/>
      <c r="I101" s="258"/>
      <c r="J101" s="258"/>
      <c r="K101" s="258"/>
      <c r="L101" s="258"/>
      <c r="M101" s="258"/>
      <c r="N101" s="258"/>
      <c r="O101" s="258"/>
      <c r="P101" s="258"/>
      <c r="Q101" s="258"/>
      <c r="R101" s="258"/>
      <c r="S101" s="258"/>
      <c r="T101" s="258"/>
      <c r="U101" s="258"/>
      <c r="V101" s="258"/>
      <c r="W101" s="258"/>
      <c r="X101" s="258"/>
      <c r="Y101" s="258"/>
      <c r="Z101" s="258"/>
      <c r="AA101" s="258"/>
      <c r="AB101" s="258"/>
      <c r="AC101" s="258"/>
      <c r="AD101" s="258"/>
      <c r="AE101" s="258"/>
      <c r="AF101" s="258"/>
      <c r="AG101" s="258"/>
      <c r="AH101" s="258"/>
    </row>
    <row r="102" spans="2:34" ht="69.95" customHeight="1">
      <c r="B102" s="307" t="s">
        <v>357</v>
      </c>
      <c r="C102" s="308"/>
      <c r="D102" s="308"/>
      <c r="E102" s="308"/>
      <c r="F102" s="308">
        <f t="shared" si="3"/>
        <v>0</v>
      </c>
      <c r="G102" s="309"/>
    </row>
    <row r="103" spans="2:34" ht="69.95" customHeight="1">
      <c r="B103" s="72" t="s">
        <v>548</v>
      </c>
      <c r="C103" s="62" t="s">
        <v>406</v>
      </c>
      <c r="D103" s="56">
        <v>320</v>
      </c>
      <c r="E103" s="56">
        <v>320</v>
      </c>
      <c r="F103" s="62" t="str">
        <f t="shared" si="3"/>
        <v>5CA</v>
      </c>
      <c r="G103" s="80"/>
    </row>
    <row r="104" spans="2:34" ht="69.95" customHeight="1">
      <c r="B104" s="72" t="s">
        <v>182</v>
      </c>
      <c r="C104" s="62" t="s">
        <v>183</v>
      </c>
      <c r="D104" s="56">
        <v>420</v>
      </c>
      <c r="E104" s="56">
        <v>420</v>
      </c>
      <c r="F104" s="62" t="str">
        <f t="shared" si="3"/>
        <v>5DS</v>
      </c>
      <c r="G104" s="80"/>
    </row>
    <row r="105" spans="2:34" ht="69.95" customHeight="1">
      <c r="B105" s="72" t="s">
        <v>175</v>
      </c>
      <c r="C105" s="62" t="s">
        <v>408</v>
      </c>
      <c r="D105" s="56">
        <v>320</v>
      </c>
      <c r="E105" s="56">
        <v>320</v>
      </c>
      <c r="F105" s="62" t="str">
        <f t="shared" si="3"/>
        <v>5CF</v>
      </c>
      <c r="G105" s="80"/>
    </row>
    <row r="106" spans="2:34" ht="69.95" customHeight="1">
      <c r="B106" s="72" t="s">
        <v>547</v>
      </c>
      <c r="C106" s="62" t="s">
        <v>409</v>
      </c>
      <c r="D106" s="56">
        <v>0</v>
      </c>
      <c r="E106" s="56">
        <v>0</v>
      </c>
      <c r="F106" s="62" t="str">
        <f t="shared" si="3"/>
        <v>5CG</v>
      </c>
      <c r="G106" s="80"/>
    </row>
    <row r="107" spans="2:34" ht="69.95" customHeight="1">
      <c r="B107" s="72" t="s">
        <v>486</v>
      </c>
      <c r="C107" s="62" t="s">
        <v>412</v>
      </c>
      <c r="D107" s="56">
        <v>420</v>
      </c>
      <c r="E107" s="56">
        <v>420</v>
      </c>
      <c r="F107" s="62" t="str">
        <f t="shared" si="3"/>
        <v>5DN</v>
      </c>
      <c r="G107" s="80"/>
    </row>
    <row r="108" spans="2:34" ht="69.95" customHeight="1">
      <c r="B108" s="72" t="s">
        <v>754</v>
      </c>
      <c r="C108" s="62" t="s">
        <v>753</v>
      </c>
      <c r="D108" s="56">
        <v>420</v>
      </c>
      <c r="E108" s="56">
        <v>420</v>
      </c>
      <c r="F108" s="62" t="str">
        <f t="shared" si="3"/>
        <v>5DP</v>
      </c>
      <c r="G108" s="80"/>
    </row>
    <row r="109" spans="2:34" ht="69.95" customHeight="1">
      <c r="B109" s="72" t="s">
        <v>558</v>
      </c>
      <c r="C109" s="62" t="s">
        <v>190</v>
      </c>
      <c r="D109" s="56">
        <v>420</v>
      </c>
      <c r="E109" s="56">
        <v>420</v>
      </c>
      <c r="F109" s="62" t="str">
        <f t="shared" si="3"/>
        <v>5DR</v>
      </c>
      <c r="G109" s="80"/>
    </row>
    <row r="110" spans="2:34" s="25" customFormat="1" ht="69.95" customHeight="1">
      <c r="B110" s="82" t="s">
        <v>559</v>
      </c>
      <c r="C110" s="81" t="s">
        <v>48</v>
      </c>
      <c r="D110" s="56">
        <v>420</v>
      </c>
      <c r="E110" s="56">
        <v>420</v>
      </c>
      <c r="F110" s="81" t="str">
        <f t="shared" si="3"/>
        <v>5DT</v>
      </c>
      <c r="G110" s="79"/>
      <c r="H110" s="258"/>
      <c r="I110" s="258"/>
      <c r="J110" s="258"/>
      <c r="K110" s="258"/>
      <c r="L110" s="258"/>
      <c r="M110" s="258"/>
      <c r="N110" s="258"/>
      <c r="O110" s="258"/>
      <c r="P110" s="258"/>
      <c r="Q110" s="258"/>
      <c r="R110" s="258"/>
      <c r="S110" s="258"/>
      <c r="T110" s="258"/>
      <c r="U110" s="258"/>
      <c r="V110" s="258"/>
      <c r="W110" s="258"/>
      <c r="X110" s="258"/>
      <c r="Y110" s="258"/>
      <c r="Z110" s="258"/>
      <c r="AA110" s="258"/>
      <c r="AB110" s="258"/>
      <c r="AC110" s="258"/>
      <c r="AD110" s="258"/>
      <c r="AE110" s="258"/>
      <c r="AF110" s="258"/>
    </row>
    <row r="111" spans="2:34" s="25" customFormat="1" ht="69.95" customHeight="1">
      <c r="B111" s="82" t="s">
        <v>636</v>
      </c>
      <c r="C111" s="147" t="s">
        <v>637</v>
      </c>
      <c r="D111" s="56">
        <v>420</v>
      </c>
      <c r="E111" s="56">
        <v>420</v>
      </c>
      <c r="F111" s="147" t="str">
        <f t="shared" si="3"/>
        <v>61P</v>
      </c>
      <c r="G111" s="79"/>
      <c r="H111" s="258"/>
      <c r="I111" s="258"/>
      <c r="J111" s="258"/>
      <c r="K111" s="258"/>
      <c r="L111" s="258"/>
      <c r="M111" s="258"/>
      <c r="N111" s="258"/>
      <c r="O111" s="258"/>
      <c r="P111" s="258"/>
      <c r="Q111" s="258"/>
      <c r="R111" s="258"/>
      <c r="S111" s="258"/>
      <c r="T111" s="258"/>
      <c r="U111" s="258"/>
      <c r="V111" s="258"/>
      <c r="W111" s="258"/>
      <c r="X111" s="258"/>
      <c r="Y111" s="258"/>
      <c r="Z111" s="258"/>
      <c r="AA111" s="258"/>
      <c r="AB111" s="258"/>
      <c r="AC111" s="258"/>
      <c r="AD111" s="258"/>
      <c r="AE111" s="258"/>
      <c r="AF111" s="258"/>
    </row>
    <row r="112" spans="2:34" s="25" customFormat="1" ht="69.95" customHeight="1">
      <c r="B112" s="82" t="s">
        <v>550</v>
      </c>
      <c r="C112" s="147" t="s">
        <v>549</v>
      </c>
      <c r="D112" s="56">
        <v>420</v>
      </c>
      <c r="E112" s="56">
        <v>420</v>
      </c>
      <c r="F112" s="147" t="str">
        <f t="shared" si="3"/>
        <v>61Q</v>
      </c>
      <c r="G112" s="79"/>
      <c r="H112" s="258"/>
      <c r="I112" s="258"/>
      <c r="J112" s="258"/>
      <c r="K112" s="258"/>
      <c r="L112" s="258"/>
      <c r="M112" s="258"/>
      <c r="N112" s="258"/>
      <c r="O112" s="258"/>
      <c r="P112" s="258"/>
      <c r="Q112" s="258"/>
      <c r="R112" s="258"/>
      <c r="S112" s="258"/>
      <c r="T112" s="258"/>
      <c r="U112" s="258"/>
      <c r="V112" s="258"/>
      <c r="W112" s="258"/>
      <c r="X112" s="258"/>
      <c r="Y112" s="258"/>
      <c r="Z112" s="258"/>
      <c r="AA112" s="258"/>
      <c r="AB112" s="258"/>
      <c r="AC112" s="258"/>
      <c r="AD112" s="258"/>
      <c r="AE112" s="258"/>
      <c r="AF112" s="258"/>
    </row>
    <row r="113" spans="2:192" ht="105.75" customHeight="1">
      <c r="B113" s="82" t="s">
        <v>714</v>
      </c>
      <c r="C113" s="81" t="s">
        <v>712</v>
      </c>
      <c r="D113" s="56" t="s">
        <v>432</v>
      </c>
      <c r="E113" s="53" t="s">
        <v>431</v>
      </c>
      <c r="F113" s="81" t="str">
        <f t="shared" si="3"/>
        <v>5FA</v>
      </c>
      <c r="G113" s="79"/>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4"/>
      <c r="BE113" s="24"/>
      <c r="BF113" s="24"/>
      <c r="BG113" s="24"/>
      <c r="BH113" s="24"/>
      <c r="BI113" s="24"/>
      <c r="BJ113" s="24"/>
      <c r="BK113" s="24"/>
      <c r="BL113" s="24"/>
      <c r="BM113" s="24"/>
      <c r="BN113" s="24"/>
      <c r="BO113" s="24"/>
      <c r="BP113" s="24"/>
      <c r="BQ113" s="24"/>
      <c r="BR113" s="24"/>
      <c r="BS113" s="24"/>
      <c r="BT113" s="24"/>
      <c r="BU113" s="24"/>
      <c r="BV113" s="24"/>
      <c r="BW113" s="24"/>
      <c r="BX113" s="24"/>
      <c r="BY113" s="24"/>
      <c r="BZ113" s="24"/>
      <c r="CA113" s="24"/>
      <c r="CB113" s="24"/>
      <c r="CC113" s="24"/>
      <c r="CD113" s="24"/>
      <c r="CE113" s="24"/>
      <c r="CF113" s="24"/>
      <c r="CG113" s="24"/>
      <c r="CH113" s="24"/>
      <c r="CI113" s="24"/>
      <c r="CJ113" s="24"/>
      <c r="CK113" s="24"/>
      <c r="CL113" s="24"/>
      <c r="CM113" s="24"/>
      <c r="CN113" s="24"/>
      <c r="CO113" s="24"/>
      <c r="CP113" s="24"/>
      <c r="CQ113" s="24"/>
      <c r="CR113" s="24"/>
      <c r="CS113" s="24"/>
      <c r="CT113" s="24"/>
      <c r="CU113" s="24"/>
      <c r="CV113" s="24"/>
      <c r="CW113" s="24"/>
      <c r="CX113" s="24"/>
      <c r="CY113" s="24"/>
      <c r="CZ113" s="24"/>
      <c r="DA113" s="24"/>
      <c r="DB113" s="24"/>
      <c r="DC113" s="24"/>
      <c r="DD113" s="24"/>
      <c r="DE113" s="24"/>
      <c r="DF113" s="24"/>
      <c r="DG113" s="24"/>
      <c r="DH113" s="24"/>
      <c r="DI113" s="24"/>
      <c r="DJ113" s="24"/>
      <c r="DK113" s="24"/>
      <c r="DL113" s="24"/>
      <c r="DM113" s="24"/>
      <c r="DN113" s="24"/>
      <c r="DO113" s="24"/>
      <c r="DP113" s="24"/>
      <c r="DQ113" s="24"/>
      <c r="DR113" s="24"/>
      <c r="DS113" s="24"/>
      <c r="DT113" s="24"/>
      <c r="DU113" s="24"/>
      <c r="DV113" s="24"/>
      <c r="DW113" s="24"/>
      <c r="DX113" s="24"/>
      <c r="DY113" s="24"/>
      <c r="DZ113" s="24"/>
      <c r="EA113" s="24"/>
      <c r="EB113" s="24"/>
      <c r="EC113" s="24"/>
      <c r="ED113" s="24"/>
      <c r="EE113" s="24"/>
      <c r="EF113" s="24"/>
      <c r="EG113" s="24"/>
      <c r="EH113" s="24"/>
      <c r="EI113" s="24"/>
      <c r="EJ113" s="24"/>
      <c r="EK113" s="24"/>
      <c r="EL113" s="24"/>
      <c r="EM113" s="24"/>
      <c r="EN113" s="24"/>
      <c r="EO113" s="24"/>
      <c r="EP113" s="24"/>
      <c r="EQ113" s="24"/>
      <c r="ER113" s="24"/>
      <c r="ES113" s="24"/>
      <c r="ET113" s="24"/>
      <c r="EU113" s="24"/>
      <c r="EV113" s="24"/>
      <c r="EW113" s="24"/>
      <c r="EX113" s="24"/>
      <c r="EY113" s="24"/>
      <c r="EZ113" s="24"/>
      <c r="FA113" s="24"/>
      <c r="FB113" s="24"/>
      <c r="FC113" s="24"/>
      <c r="FD113" s="24"/>
      <c r="FE113" s="24"/>
      <c r="FF113" s="24"/>
      <c r="FG113" s="24"/>
      <c r="FH113" s="24"/>
      <c r="FI113" s="24"/>
      <c r="FJ113" s="24"/>
      <c r="FK113" s="24"/>
      <c r="FL113" s="24"/>
      <c r="FM113" s="24"/>
      <c r="FN113" s="24"/>
      <c r="FO113" s="24"/>
      <c r="FP113" s="24"/>
      <c r="FQ113" s="24"/>
      <c r="FR113" s="24"/>
      <c r="FS113" s="24"/>
      <c r="FT113" s="24"/>
      <c r="FU113" s="24"/>
      <c r="FV113" s="24"/>
      <c r="FW113" s="24"/>
      <c r="FX113" s="24"/>
      <c r="FY113" s="24"/>
      <c r="FZ113" s="24"/>
      <c r="GA113" s="24"/>
      <c r="GB113" s="24"/>
      <c r="GC113" s="24"/>
      <c r="GD113" s="24"/>
      <c r="GE113" s="24"/>
      <c r="GF113" s="24"/>
      <c r="GG113" s="24"/>
      <c r="GH113" s="24"/>
      <c r="GI113" s="24"/>
    </row>
    <row r="114" spans="2:192" ht="105.75" customHeight="1">
      <c r="B114" s="82" t="s">
        <v>715</v>
      </c>
      <c r="C114" s="81" t="s">
        <v>713</v>
      </c>
      <c r="D114" s="56" t="s">
        <v>432</v>
      </c>
      <c r="E114" s="56">
        <v>0</v>
      </c>
      <c r="F114" s="81" t="str">
        <f t="shared" si="3"/>
        <v>5SH</v>
      </c>
      <c r="G114" s="79"/>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4"/>
      <c r="BE114" s="24"/>
      <c r="BF114" s="24"/>
      <c r="BG114" s="24"/>
      <c r="BH114" s="24"/>
      <c r="BI114" s="24"/>
      <c r="BJ114" s="24"/>
      <c r="BK114" s="24"/>
      <c r="BL114" s="24"/>
      <c r="BM114" s="24"/>
      <c r="BN114" s="24"/>
      <c r="BO114" s="24"/>
      <c r="BP114" s="24"/>
      <c r="BQ114" s="24"/>
      <c r="BR114" s="24"/>
      <c r="BS114" s="24"/>
      <c r="BT114" s="24"/>
      <c r="BU114" s="24"/>
      <c r="BV114" s="24"/>
      <c r="BW114" s="24"/>
      <c r="BX114" s="24"/>
      <c r="BY114" s="24"/>
      <c r="BZ114" s="24"/>
      <c r="CA114" s="24"/>
      <c r="CB114" s="24"/>
      <c r="CC114" s="24"/>
      <c r="CD114" s="24"/>
      <c r="CE114" s="24"/>
      <c r="CF114" s="24"/>
      <c r="CG114" s="24"/>
      <c r="CH114" s="24"/>
      <c r="CI114" s="24"/>
      <c r="CJ114" s="24"/>
      <c r="CK114" s="24"/>
      <c r="CL114" s="24"/>
      <c r="CM114" s="24"/>
      <c r="CN114" s="24"/>
      <c r="CO114" s="24"/>
      <c r="CP114" s="24"/>
      <c r="CQ114" s="24"/>
      <c r="CR114" s="24"/>
      <c r="CS114" s="24"/>
      <c r="CT114" s="24"/>
      <c r="CU114" s="24"/>
      <c r="CV114" s="24"/>
      <c r="CW114" s="24"/>
      <c r="CX114" s="24"/>
      <c r="CY114" s="24"/>
      <c r="CZ114" s="24"/>
      <c r="DA114" s="24"/>
      <c r="DB114" s="24"/>
      <c r="DC114" s="24"/>
      <c r="DD114" s="24"/>
      <c r="DE114" s="24"/>
      <c r="DF114" s="24"/>
      <c r="DG114" s="24"/>
      <c r="DH114" s="24"/>
      <c r="DI114" s="24"/>
      <c r="DJ114" s="24"/>
      <c r="DK114" s="24"/>
      <c r="DL114" s="24"/>
      <c r="DM114" s="24"/>
      <c r="DN114" s="24"/>
      <c r="DO114" s="24"/>
      <c r="DP114" s="24"/>
      <c r="DQ114" s="24"/>
      <c r="DR114" s="24"/>
      <c r="DS114" s="24"/>
      <c r="DT114" s="24"/>
      <c r="DU114" s="24"/>
      <c r="DV114" s="24"/>
      <c r="DW114" s="24"/>
      <c r="DX114" s="24"/>
      <c r="DY114" s="24"/>
      <c r="DZ114" s="24"/>
      <c r="EA114" s="24"/>
      <c r="EB114" s="24"/>
      <c r="EC114" s="24"/>
      <c r="ED114" s="24"/>
      <c r="EE114" s="24"/>
      <c r="EF114" s="24"/>
      <c r="EG114" s="24"/>
      <c r="EH114" s="24"/>
      <c r="EI114" s="24"/>
      <c r="EJ114" s="24"/>
      <c r="EK114" s="24"/>
      <c r="EL114" s="24"/>
      <c r="EM114" s="24"/>
      <c r="EN114" s="24"/>
      <c r="EO114" s="24"/>
      <c r="EP114" s="24"/>
      <c r="EQ114" s="24"/>
      <c r="ER114" s="24"/>
      <c r="ES114" s="24"/>
      <c r="ET114" s="24"/>
      <c r="EU114" s="24"/>
      <c r="EV114" s="24"/>
      <c r="EW114" s="24"/>
      <c r="EX114" s="24"/>
      <c r="EY114" s="24"/>
      <c r="EZ114" s="24"/>
      <c r="FA114" s="24"/>
      <c r="FB114" s="24"/>
      <c r="FC114" s="24"/>
      <c r="FD114" s="24"/>
      <c r="FE114" s="24"/>
      <c r="FF114" s="24"/>
      <c r="FG114" s="24"/>
      <c r="FH114" s="24"/>
      <c r="FI114" s="24"/>
      <c r="FJ114" s="24"/>
      <c r="FK114" s="24"/>
      <c r="FL114" s="24"/>
      <c r="FM114" s="24"/>
      <c r="FN114" s="24"/>
      <c r="FO114" s="24"/>
      <c r="FP114" s="24"/>
      <c r="FQ114" s="24"/>
      <c r="FR114" s="24"/>
      <c r="FS114" s="24"/>
      <c r="FT114" s="24"/>
      <c r="FU114" s="24"/>
      <c r="FV114" s="24"/>
      <c r="FW114" s="24"/>
      <c r="FX114" s="24"/>
      <c r="FY114" s="24"/>
      <c r="FZ114" s="24"/>
      <c r="GA114" s="24"/>
      <c r="GB114" s="24"/>
      <c r="GC114" s="24"/>
      <c r="GD114" s="24"/>
      <c r="GE114" s="24"/>
      <c r="GF114" s="24"/>
      <c r="GG114" s="24"/>
      <c r="GH114" s="24"/>
      <c r="GI114" s="24"/>
      <c r="GJ114" s="24"/>
    </row>
    <row r="115" spans="2:192" ht="105.75" customHeight="1" thickBot="1">
      <c r="B115" s="82" t="s">
        <v>719</v>
      </c>
      <c r="C115" s="81" t="s">
        <v>720</v>
      </c>
      <c r="D115" s="56" t="s">
        <v>432</v>
      </c>
      <c r="E115" s="56">
        <v>0</v>
      </c>
      <c r="F115" s="81" t="str">
        <f t="shared" si="3"/>
        <v>5ZW</v>
      </c>
      <c r="G115" s="79"/>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4"/>
      <c r="BE115" s="24"/>
      <c r="BF115" s="24"/>
      <c r="BG115" s="24"/>
      <c r="BH115" s="24"/>
      <c r="BI115" s="24"/>
      <c r="BJ115" s="24"/>
      <c r="BK115" s="24"/>
      <c r="BL115" s="24"/>
      <c r="BM115" s="24"/>
      <c r="BN115" s="24"/>
      <c r="BO115" s="24"/>
      <c r="BP115" s="24"/>
      <c r="BQ115" s="24"/>
      <c r="BR115" s="24"/>
      <c r="BS115" s="24"/>
      <c r="BT115" s="24"/>
      <c r="BU115" s="24"/>
      <c r="BV115" s="24"/>
      <c r="BW115" s="24"/>
      <c r="BX115" s="24"/>
      <c r="BY115" s="24"/>
      <c r="BZ115" s="24"/>
      <c r="CA115" s="24"/>
      <c r="CB115" s="24"/>
      <c r="CC115" s="24"/>
      <c r="CD115" s="24"/>
      <c r="CE115" s="24"/>
      <c r="CF115" s="24"/>
      <c r="CG115" s="24"/>
      <c r="CH115" s="24"/>
      <c r="CI115" s="24"/>
      <c r="CJ115" s="24"/>
      <c r="CK115" s="24"/>
      <c r="CL115" s="24"/>
      <c r="CM115" s="24"/>
      <c r="CN115" s="24"/>
      <c r="CO115" s="24"/>
      <c r="CP115" s="24"/>
      <c r="CQ115" s="24"/>
      <c r="CR115" s="24"/>
      <c r="CS115" s="24"/>
      <c r="CT115" s="24"/>
      <c r="CU115" s="24"/>
      <c r="CV115" s="24"/>
      <c r="CW115" s="24"/>
      <c r="CX115" s="24"/>
      <c r="CY115" s="24"/>
      <c r="CZ115" s="24"/>
      <c r="DA115" s="24"/>
      <c r="DB115" s="24"/>
      <c r="DC115" s="24"/>
      <c r="DD115" s="24"/>
      <c r="DE115" s="24"/>
      <c r="DF115" s="24"/>
      <c r="DG115" s="24"/>
      <c r="DH115" s="24"/>
      <c r="DI115" s="24"/>
      <c r="DJ115" s="24"/>
      <c r="DK115" s="24"/>
      <c r="DL115" s="24"/>
      <c r="DM115" s="24"/>
      <c r="DN115" s="24"/>
      <c r="DO115" s="24"/>
      <c r="DP115" s="24"/>
      <c r="DQ115" s="24"/>
      <c r="DR115" s="24"/>
      <c r="DS115" s="24"/>
      <c r="DT115" s="24"/>
      <c r="DU115" s="24"/>
      <c r="DV115" s="24"/>
      <c r="DW115" s="24"/>
      <c r="DX115" s="24"/>
      <c r="DY115" s="24"/>
      <c r="DZ115" s="24"/>
      <c r="EA115" s="24"/>
      <c r="EB115" s="24"/>
      <c r="EC115" s="24"/>
      <c r="ED115" s="24"/>
      <c r="EE115" s="24"/>
      <c r="EF115" s="24"/>
      <c r="EG115" s="24"/>
      <c r="EH115" s="24"/>
      <c r="EI115" s="24"/>
      <c r="EJ115" s="24"/>
      <c r="EK115" s="24"/>
      <c r="EL115" s="24"/>
      <c r="EM115" s="24"/>
      <c r="EN115" s="24"/>
      <c r="EO115" s="24"/>
      <c r="EP115" s="24"/>
      <c r="EQ115" s="24"/>
      <c r="ER115" s="24"/>
      <c r="ES115" s="24"/>
      <c r="ET115" s="24"/>
      <c r="EU115" s="24"/>
      <c r="EV115" s="24"/>
      <c r="EW115" s="24"/>
      <c r="EX115" s="24"/>
      <c r="EY115" s="24"/>
      <c r="EZ115" s="24"/>
      <c r="FA115" s="24"/>
      <c r="FB115" s="24"/>
      <c r="FC115" s="24"/>
      <c r="FD115" s="24"/>
      <c r="FE115" s="24"/>
      <c r="FF115" s="24"/>
      <c r="FG115" s="24"/>
      <c r="FH115" s="24"/>
      <c r="FI115" s="24"/>
      <c r="FJ115" s="24"/>
      <c r="FK115" s="24"/>
      <c r="FL115" s="24"/>
      <c r="FM115" s="24"/>
      <c r="FN115" s="24"/>
      <c r="FO115" s="24"/>
      <c r="FP115" s="24"/>
      <c r="FQ115" s="24"/>
      <c r="FR115" s="24"/>
      <c r="FS115" s="24"/>
      <c r="FT115" s="24"/>
      <c r="FU115" s="24"/>
      <c r="FV115" s="24"/>
      <c r="FW115" s="24"/>
      <c r="FX115" s="24"/>
      <c r="FY115" s="24"/>
      <c r="FZ115" s="24"/>
      <c r="GA115" s="24"/>
      <c r="GB115" s="24"/>
      <c r="GC115" s="24"/>
      <c r="GD115" s="24"/>
      <c r="GE115" s="24"/>
      <c r="GF115" s="24"/>
      <c r="GG115" s="24"/>
      <c r="GH115" s="24"/>
      <c r="GI115" s="24"/>
    </row>
    <row r="116" spans="2:192" ht="39.75" customHeight="1">
      <c r="B116" s="41" t="s">
        <v>440</v>
      </c>
      <c r="C116" s="42"/>
      <c r="D116" s="42"/>
      <c r="E116" s="42"/>
      <c r="F116" s="28"/>
      <c r="G116" s="36"/>
    </row>
    <row r="117" spans="2:192" ht="41.25" customHeight="1" thickBot="1">
      <c r="B117" s="29" t="s">
        <v>454</v>
      </c>
      <c r="C117" s="30"/>
      <c r="D117" s="30"/>
      <c r="E117" s="30"/>
      <c r="F117" s="37"/>
      <c r="G117" s="38"/>
    </row>
  </sheetData>
  <mergeCells count="11">
    <mergeCell ref="B1:C5"/>
    <mergeCell ref="F1:G5"/>
    <mergeCell ref="B6:C6"/>
    <mergeCell ref="F6:G6"/>
    <mergeCell ref="B7:C7"/>
    <mergeCell ref="F7:G7"/>
    <mergeCell ref="B76:G76"/>
    <mergeCell ref="B82:G82"/>
    <mergeCell ref="B88:G88"/>
    <mergeCell ref="B95:G95"/>
    <mergeCell ref="B102:G102"/>
  </mergeCells>
  <conditionalFormatting sqref="D6 D67:D69 D63:E64 D47:D56 D37:D40 D74:D75 D36:E36 D58:D60 D89:D94 D73:E73 D103:D107 D114:E115 D62 D77:E77 D96:D101 E96:E98 D9:D35 D44 D71:D72 D79:D81 D83:D87 D109:D113">
    <cfRule type="cellIs" dxfId="121" priority="36" stopIfTrue="1" operator="equal">
      <formula>"?"</formula>
    </cfRule>
  </conditionalFormatting>
  <conditionalFormatting sqref="D66">
    <cfRule type="cellIs" dxfId="120" priority="33" stopIfTrue="1" operator="equal">
      <formula>"?"</formula>
    </cfRule>
  </conditionalFormatting>
  <conditionalFormatting sqref="E71:E72 E9:E19 E6 E34:E35 E86:E87 E67:E69 E103:E112 E59:E60 E37:E45 E47 E49:E56 E74:E75 E80:E81 E100:E101 E62 E21:E30 D43">
    <cfRule type="cellIs" dxfId="119" priority="31" stopIfTrue="1" operator="equal">
      <formula>"?"</formula>
    </cfRule>
  </conditionalFormatting>
  <conditionalFormatting sqref="E33">
    <cfRule type="cellIs" dxfId="118" priority="30" stopIfTrue="1" operator="equal">
      <formula>"?"</formula>
    </cfRule>
  </conditionalFormatting>
  <conditionalFormatting sqref="E57:E58">
    <cfRule type="cellIs" dxfId="117" priority="26" stopIfTrue="1" operator="equal">
      <formula>"?"</formula>
    </cfRule>
  </conditionalFormatting>
  <conditionalFormatting sqref="E89:E90">
    <cfRule type="cellIs" dxfId="116" priority="25" stopIfTrue="1" operator="equal">
      <formula>"?"</formula>
    </cfRule>
  </conditionalFormatting>
  <conditionalFormatting sqref="E91:E93">
    <cfRule type="cellIs" dxfId="115" priority="24" stopIfTrue="1" operator="equal">
      <formula>"?"</formula>
    </cfRule>
  </conditionalFormatting>
  <conditionalFormatting sqref="E94">
    <cfRule type="cellIs" dxfId="114" priority="23" stopIfTrue="1" operator="equal">
      <formula>"?"</formula>
    </cfRule>
  </conditionalFormatting>
  <conditionalFormatting sqref="E99">
    <cfRule type="cellIs" dxfId="113" priority="22" stopIfTrue="1" operator="equal">
      <formula>"?"</formula>
    </cfRule>
  </conditionalFormatting>
  <conditionalFormatting sqref="E79">
    <cfRule type="cellIs" dxfId="112" priority="21" stopIfTrue="1" operator="equal">
      <formula>"?"</formula>
    </cfRule>
  </conditionalFormatting>
  <conditionalFormatting sqref="E83:E85">
    <cfRule type="cellIs" dxfId="111" priority="19" stopIfTrue="1" operator="equal">
      <formula>"?"</formula>
    </cfRule>
  </conditionalFormatting>
  <conditionalFormatting sqref="E113">
    <cfRule type="cellIs" dxfId="108" priority="12" stopIfTrue="1" operator="equal">
      <formula>"?"</formula>
    </cfRule>
  </conditionalFormatting>
  <conditionalFormatting sqref="E78">
    <cfRule type="cellIs" dxfId="107" priority="10" stopIfTrue="1" operator="equal">
      <formula>"?"</formula>
    </cfRule>
  </conditionalFormatting>
  <conditionalFormatting sqref="D61:E61">
    <cfRule type="cellIs" dxfId="106" priority="9" stopIfTrue="1" operator="equal">
      <formula>"?"</formula>
    </cfRule>
  </conditionalFormatting>
  <conditionalFormatting sqref="D41:D42">
    <cfRule type="cellIs" dxfId="105" priority="6" stopIfTrue="1" operator="equal">
      <formula>"?"</formula>
    </cfRule>
  </conditionalFormatting>
  <conditionalFormatting sqref="D45">
    <cfRule type="cellIs" dxfId="104" priority="5" stopIfTrue="1" operator="equal">
      <formula>"?"</formula>
    </cfRule>
  </conditionalFormatting>
  <conditionalFormatting sqref="D65">
    <cfRule type="cellIs" dxfId="103" priority="4" stopIfTrue="1" operator="equal">
      <formula>"?"</formula>
    </cfRule>
  </conditionalFormatting>
  <conditionalFormatting sqref="D70">
    <cfRule type="cellIs" dxfId="102" priority="3" stopIfTrue="1" operator="equal">
      <formula>"?"</formula>
    </cfRule>
  </conditionalFormatting>
  <conditionalFormatting sqref="D78">
    <cfRule type="cellIs" dxfId="101" priority="2" stopIfTrue="1" operator="equal">
      <formula>"?"</formula>
    </cfRule>
  </conditionalFormatting>
  <conditionalFormatting sqref="D108">
    <cfRule type="cellIs" dxfId="100" priority="1" stopIfTrue="1" operator="equal">
      <formula>"?"</formula>
    </cfRule>
  </conditionalFormatting>
  <hyperlinks>
    <hyperlink ref="B7:C7" location="'ΠΕΡΙΛΗΨΗ ΠΡΟΤΕΙΝΟΜΕΝΩΝ ΤΙΜΩΝ'!A1" display="Περίληψη προτεινόμενων τιμών"/>
  </hyperlinks>
  <printOptions horizontalCentered="1"/>
  <pageMargins left="0" right="0" top="0.19685039370078741" bottom="0.31496062992125984" header="3.937007874015748E-2" footer="0.31496062992125984"/>
  <pageSetup paperSize="9" scale="13" fitToHeight="2" orientation="portrait" r:id="rId1"/>
  <headerFooter alignWithMargins="0"/>
  <rowBreaks count="1" manualBreakCount="1">
    <brk id="75" min="1" max="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J103"/>
  <sheetViews>
    <sheetView view="pageBreakPreview" topLeftCell="B1" zoomScale="27" zoomScaleNormal="25" zoomScaleSheetLayoutView="27" workbookViewId="0">
      <selection activeCell="F76" sqref="F76"/>
    </sheetView>
  </sheetViews>
  <sheetFormatPr defaultColWidth="28" defaultRowHeight="52.5" customHeight="1"/>
  <cols>
    <col min="1" max="1" width="14.42578125" style="258" hidden="1" customWidth="1"/>
    <col min="2" max="2" width="222.7109375" style="258" customWidth="1"/>
    <col min="3" max="3" width="21.28515625" style="258" customWidth="1"/>
    <col min="4" max="4" width="52.42578125" style="258" customWidth="1"/>
    <col min="5" max="5" width="20.5703125" style="258" customWidth="1"/>
    <col min="6" max="6" width="222.7109375" style="258" customWidth="1"/>
    <col min="7" max="16384" width="28" style="258"/>
  </cols>
  <sheetData>
    <row r="1" spans="2:6" ht="61.5" customHeight="1">
      <c r="B1" s="316" t="s">
        <v>772</v>
      </c>
      <c r="C1" s="317"/>
      <c r="D1" s="63" t="s">
        <v>374</v>
      </c>
      <c r="E1" s="320"/>
      <c r="F1" s="321"/>
    </row>
    <row r="2" spans="2:6" ht="108" customHeight="1">
      <c r="B2" s="318"/>
      <c r="C2" s="319"/>
      <c r="D2" s="60" t="s">
        <v>774</v>
      </c>
      <c r="E2" s="322"/>
      <c r="F2" s="323"/>
    </row>
    <row r="3" spans="2:6" ht="72" customHeight="1">
      <c r="B3" s="318"/>
      <c r="C3" s="319"/>
      <c r="D3" s="60">
        <v>1368</v>
      </c>
      <c r="E3" s="322"/>
      <c r="F3" s="323"/>
    </row>
    <row r="4" spans="2:6" ht="69" customHeight="1">
      <c r="B4" s="318"/>
      <c r="C4" s="319"/>
      <c r="D4" s="60" t="s">
        <v>379</v>
      </c>
      <c r="E4" s="322"/>
      <c r="F4" s="323"/>
    </row>
    <row r="5" spans="2:6" ht="105.75" customHeight="1">
      <c r="B5" s="318"/>
      <c r="C5" s="319"/>
      <c r="D5" s="61" t="s">
        <v>775</v>
      </c>
      <c r="E5" s="322"/>
      <c r="F5" s="323"/>
    </row>
    <row r="6" spans="2:6" ht="78" customHeight="1">
      <c r="B6" s="324" t="s">
        <v>427</v>
      </c>
      <c r="C6" s="325"/>
      <c r="D6" s="47">
        <v>19800</v>
      </c>
      <c r="E6" s="310"/>
      <c r="F6" s="311"/>
    </row>
    <row r="7" spans="2:6" ht="57.75" customHeight="1">
      <c r="B7" s="312" t="s">
        <v>226</v>
      </c>
      <c r="C7" s="313"/>
      <c r="D7" s="48" t="s">
        <v>777</v>
      </c>
      <c r="E7" s="310"/>
      <c r="F7" s="311"/>
    </row>
    <row r="8" spans="2:6" ht="72" customHeight="1">
      <c r="B8" s="64" t="s">
        <v>373</v>
      </c>
      <c r="C8" s="49" t="s">
        <v>429</v>
      </c>
      <c r="D8" s="50"/>
      <c r="E8" s="49" t="s">
        <v>429</v>
      </c>
      <c r="F8" s="65" t="s">
        <v>372</v>
      </c>
    </row>
    <row r="9" spans="2:6" ht="69.95" customHeight="1">
      <c r="B9" s="66" t="s">
        <v>77</v>
      </c>
      <c r="C9" s="51"/>
      <c r="D9" s="53" t="s">
        <v>431</v>
      </c>
      <c r="E9" s="54"/>
      <c r="F9" s="67"/>
    </row>
    <row r="10" spans="2:6" ht="69.95" customHeight="1">
      <c r="B10" s="66" t="s">
        <v>78</v>
      </c>
      <c r="C10" s="51"/>
      <c r="D10" s="53" t="s">
        <v>431</v>
      </c>
      <c r="E10" s="54"/>
      <c r="F10" s="67"/>
    </row>
    <row r="11" spans="2:6" ht="69.95" customHeight="1">
      <c r="B11" s="68" t="s">
        <v>74</v>
      </c>
      <c r="C11" s="55"/>
      <c r="D11" s="52" t="s">
        <v>432</v>
      </c>
      <c r="E11" s="54"/>
      <c r="F11" s="67"/>
    </row>
    <row r="12" spans="2:6" ht="69.95" customHeight="1">
      <c r="B12" s="68" t="s">
        <v>75</v>
      </c>
      <c r="C12" s="55"/>
      <c r="D12" s="53" t="s">
        <v>431</v>
      </c>
      <c r="E12" s="54"/>
      <c r="F12" s="67"/>
    </row>
    <row r="13" spans="2:6" ht="69.95" customHeight="1">
      <c r="B13" s="69" t="s">
        <v>464</v>
      </c>
      <c r="C13" s="55"/>
      <c r="D13" s="53" t="s">
        <v>431</v>
      </c>
      <c r="E13" s="54"/>
      <c r="F13" s="67"/>
    </row>
    <row r="14" spans="2:6" ht="75" customHeight="1">
      <c r="B14" s="70" t="s">
        <v>63</v>
      </c>
      <c r="C14" s="55"/>
      <c r="D14" s="53" t="s">
        <v>431</v>
      </c>
      <c r="E14" s="54"/>
      <c r="F14" s="67"/>
    </row>
    <row r="15" spans="2:6" ht="69.95" customHeight="1">
      <c r="B15" s="69" t="s">
        <v>64</v>
      </c>
      <c r="C15" s="55"/>
      <c r="D15" s="53" t="s">
        <v>431</v>
      </c>
      <c r="E15" s="54"/>
      <c r="F15" s="67"/>
    </row>
    <row r="16" spans="2:6" ht="69.95" customHeight="1">
      <c r="B16" s="69" t="s">
        <v>65</v>
      </c>
      <c r="C16" s="55"/>
      <c r="D16" s="53" t="s">
        <v>431</v>
      </c>
      <c r="E16" s="54"/>
      <c r="F16" s="67"/>
    </row>
    <row r="17" spans="2:6" ht="69.95" customHeight="1">
      <c r="B17" s="69" t="s">
        <v>66</v>
      </c>
      <c r="C17" s="55"/>
      <c r="D17" s="53" t="s">
        <v>431</v>
      </c>
      <c r="E17" s="54"/>
      <c r="F17" s="67"/>
    </row>
    <row r="18" spans="2:6" ht="69.95" customHeight="1">
      <c r="B18" s="69" t="s">
        <v>359</v>
      </c>
      <c r="C18" s="55"/>
      <c r="D18" s="53" t="s">
        <v>431</v>
      </c>
      <c r="E18" s="54"/>
      <c r="F18" s="67"/>
    </row>
    <row r="19" spans="2:6" ht="69.95" customHeight="1">
      <c r="B19" s="69" t="s">
        <v>67</v>
      </c>
      <c r="C19" s="54" t="s">
        <v>430</v>
      </c>
      <c r="D19" s="53" t="s">
        <v>431</v>
      </c>
      <c r="E19" s="54" t="str">
        <f t="shared" ref="E19:E49" si="0">C19</f>
        <v>008</v>
      </c>
      <c r="F19" s="67"/>
    </row>
    <row r="20" spans="2:6" ht="69.95" customHeight="1">
      <c r="B20" s="69" t="s">
        <v>365</v>
      </c>
      <c r="C20" s="54" t="s">
        <v>433</v>
      </c>
      <c r="D20" s="53" t="s">
        <v>431</v>
      </c>
      <c r="E20" s="54" t="str">
        <f t="shared" si="0"/>
        <v>009</v>
      </c>
      <c r="F20" s="67"/>
    </row>
    <row r="21" spans="2:6" ht="69.95" customHeight="1">
      <c r="B21" s="66" t="s">
        <v>76</v>
      </c>
      <c r="C21" s="57" t="s">
        <v>158</v>
      </c>
      <c r="D21" s="58">
        <v>55</v>
      </c>
      <c r="E21" s="54" t="str">
        <f t="shared" si="0"/>
        <v>018</v>
      </c>
      <c r="F21" s="67"/>
    </row>
    <row r="22" spans="2:6" ht="69.95" customHeight="1">
      <c r="B22" s="71" t="s">
        <v>162</v>
      </c>
      <c r="C22" s="59" t="s">
        <v>434</v>
      </c>
      <c r="D22" s="53" t="s">
        <v>431</v>
      </c>
      <c r="E22" s="54" t="str">
        <f t="shared" si="0"/>
        <v>025</v>
      </c>
      <c r="F22" s="67"/>
    </row>
    <row r="23" spans="2:6" ht="69.95" customHeight="1">
      <c r="B23" s="69" t="s">
        <v>69</v>
      </c>
      <c r="C23" s="54" t="s">
        <v>285</v>
      </c>
      <c r="D23" s="53" t="s">
        <v>431</v>
      </c>
      <c r="E23" s="54" t="str">
        <f t="shared" si="0"/>
        <v>028</v>
      </c>
      <c r="F23" s="67"/>
    </row>
    <row r="24" spans="2:6" ht="69.95" customHeight="1">
      <c r="B24" s="72" t="s">
        <v>73</v>
      </c>
      <c r="C24" s="59" t="s">
        <v>435</v>
      </c>
      <c r="D24" s="53" t="s">
        <v>431</v>
      </c>
      <c r="E24" s="54" t="str">
        <f t="shared" si="0"/>
        <v>041</v>
      </c>
      <c r="F24" s="73"/>
    </row>
    <row r="25" spans="2:6" ht="69.95" customHeight="1">
      <c r="B25" s="72" t="s">
        <v>180</v>
      </c>
      <c r="C25" s="59" t="s">
        <v>179</v>
      </c>
      <c r="D25" s="53" t="s">
        <v>431</v>
      </c>
      <c r="E25" s="54" t="str">
        <f t="shared" si="0"/>
        <v>052</v>
      </c>
      <c r="F25" s="73"/>
    </row>
    <row r="26" spans="2:6" ht="69.95" customHeight="1">
      <c r="B26" s="71" t="s">
        <v>506</v>
      </c>
      <c r="C26" s="57" t="s">
        <v>507</v>
      </c>
      <c r="D26" s="58">
        <v>30</v>
      </c>
      <c r="E26" s="54" t="str">
        <f t="shared" si="0"/>
        <v>064</v>
      </c>
      <c r="F26" s="73"/>
    </row>
    <row r="27" spans="2:6" ht="69.95" customHeight="1">
      <c r="B27" s="71" t="s">
        <v>145</v>
      </c>
      <c r="C27" s="57" t="s">
        <v>504</v>
      </c>
      <c r="D27" s="58">
        <v>165</v>
      </c>
      <c r="E27" s="54" t="str">
        <f t="shared" si="0"/>
        <v>070</v>
      </c>
      <c r="F27" s="73"/>
    </row>
    <row r="28" spans="2:6" ht="69.95" customHeight="1">
      <c r="B28" s="71" t="s">
        <v>436</v>
      </c>
      <c r="C28" s="51" t="s">
        <v>437</v>
      </c>
      <c r="D28" s="58">
        <v>215</v>
      </c>
      <c r="E28" s="54" t="str">
        <f t="shared" si="0"/>
        <v>097</v>
      </c>
      <c r="F28" s="73"/>
    </row>
    <row r="29" spans="2:6" ht="69.95" customHeight="1">
      <c r="B29" s="66" t="s">
        <v>146</v>
      </c>
      <c r="C29" s="51">
        <v>132</v>
      </c>
      <c r="D29" s="58">
        <v>135</v>
      </c>
      <c r="E29" s="54">
        <f t="shared" si="0"/>
        <v>132</v>
      </c>
      <c r="F29" s="73"/>
    </row>
    <row r="30" spans="2:6" ht="69.95" customHeight="1">
      <c r="B30" s="71" t="s">
        <v>282</v>
      </c>
      <c r="C30" s="51">
        <v>140</v>
      </c>
      <c r="D30" s="58">
        <v>570</v>
      </c>
      <c r="E30" s="54">
        <f t="shared" si="0"/>
        <v>140</v>
      </c>
      <c r="F30" s="73"/>
    </row>
    <row r="31" spans="2:6" ht="69.95" customHeight="1">
      <c r="B31" s="69" t="s">
        <v>62</v>
      </c>
      <c r="C31" s="51">
        <v>150</v>
      </c>
      <c r="D31" s="53" t="s">
        <v>431</v>
      </c>
      <c r="E31" s="54">
        <f t="shared" si="0"/>
        <v>150</v>
      </c>
      <c r="F31" s="73"/>
    </row>
    <row r="32" spans="2:6" ht="69.95" customHeight="1">
      <c r="B32" s="74" t="s">
        <v>438</v>
      </c>
      <c r="C32" s="51">
        <v>211</v>
      </c>
      <c r="D32" s="58">
        <v>1140</v>
      </c>
      <c r="E32" s="54">
        <f t="shared" si="0"/>
        <v>211</v>
      </c>
      <c r="F32" s="73" t="s">
        <v>545</v>
      </c>
    </row>
    <row r="33" spans="2:192" ht="69.95" customHeight="1">
      <c r="B33" s="66" t="s">
        <v>147</v>
      </c>
      <c r="C33" s="51">
        <v>213</v>
      </c>
      <c r="D33" s="56">
        <v>315</v>
      </c>
      <c r="E33" s="54">
        <f t="shared" si="0"/>
        <v>213</v>
      </c>
      <c r="F33" s="73" t="s">
        <v>389</v>
      </c>
      <c r="G33" s="24"/>
      <c r="H33"/>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24"/>
      <c r="CO33" s="24"/>
      <c r="CP33" s="24"/>
      <c r="CQ33" s="24"/>
      <c r="CR33" s="24"/>
      <c r="CS33" s="24"/>
      <c r="CT33" s="24"/>
      <c r="CU33" s="24"/>
      <c r="CV33" s="24"/>
      <c r="CW33" s="24"/>
      <c r="CX33" s="24"/>
      <c r="CY33" s="24"/>
      <c r="CZ33" s="24"/>
      <c r="DA33" s="24"/>
      <c r="DB33" s="24"/>
      <c r="DC33" s="24"/>
      <c r="DD33" s="24"/>
      <c r="DE33" s="24"/>
      <c r="DF33" s="24"/>
      <c r="DG33" s="24"/>
      <c r="DH33" s="24"/>
      <c r="DI33" s="24"/>
      <c r="DJ33" s="24"/>
      <c r="DK33" s="24"/>
      <c r="DL33" s="24"/>
      <c r="DM33" s="24"/>
      <c r="DN33" s="24"/>
      <c r="DO33" s="24"/>
      <c r="DP33" s="24"/>
      <c r="DQ33" s="24"/>
      <c r="DR33" s="24"/>
      <c r="DS33" s="24"/>
      <c r="DT33" s="24"/>
      <c r="DU33" s="24"/>
      <c r="DV33" s="24"/>
      <c r="DW33" s="24"/>
      <c r="DX33" s="24"/>
      <c r="DY33" s="24"/>
      <c r="DZ33" s="24"/>
      <c r="EA33" s="24"/>
      <c r="EB33" s="24"/>
      <c r="EC33" s="24"/>
      <c r="ED33" s="24"/>
      <c r="EE33" s="24"/>
      <c r="EF33" s="24"/>
      <c r="EG33" s="24"/>
      <c r="EH33" s="24"/>
      <c r="EI33" s="24"/>
      <c r="EJ33" s="24"/>
      <c r="EK33" s="24"/>
      <c r="EL33" s="24"/>
      <c r="EM33" s="24"/>
      <c r="EN33" s="24"/>
      <c r="EO33" s="24"/>
      <c r="EP33" s="24"/>
      <c r="EQ33" s="24"/>
      <c r="ER33" s="24"/>
      <c r="ES33" s="24"/>
      <c r="ET33" s="24"/>
      <c r="EU33" s="24"/>
      <c r="EV33" s="24"/>
      <c r="EW33" s="24"/>
      <c r="EX33" s="24"/>
      <c r="EY33" s="24"/>
      <c r="EZ33" s="24"/>
      <c r="FA33" s="24"/>
      <c r="FB33" s="24"/>
      <c r="FC33" s="24"/>
      <c r="FD33" s="24"/>
      <c r="FE33" s="24"/>
      <c r="FF33" s="24"/>
      <c r="FG33" s="24"/>
      <c r="FH33" s="24"/>
      <c r="FI33" s="24"/>
      <c r="FJ33" s="24"/>
      <c r="FK33" s="24"/>
      <c r="FL33" s="24"/>
      <c r="FM33" s="24"/>
      <c r="FN33" s="24"/>
      <c r="FO33" s="24"/>
      <c r="FP33" s="24"/>
      <c r="FQ33" s="24"/>
      <c r="FR33" s="24"/>
      <c r="FS33" s="24"/>
      <c r="FT33" s="24"/>
      <c r="FU33" s="24"/>
      <c r="FV33" s="24"/>
      <c r="FW33" s="24"/>
      <c r="FX33" s="24"/>
      <c r="FY33" s="24"/>
      <c r="FZ33" s="24"/>
      <c r="GA33" s="24"/>
      <c r="GB33" s="24"/>
      <c r="GC33" s="24"/>
      <c r="GD33" s="24"/>
      <c r="GE33" s="24"/>
      <c r="GF33" s="24"/>
      <c r="GG33" s="24"/>
      <c r="GH33" s="24"/>
      <c r="GI33" s="24"/>
      <c r="GJ33" s="24"/>
    </row>
    <row r="34" spans="2:192" ht="69.95" customHeight="1">
      <c r="B34" s="71" t="s">
        <v>101</v>
      </c>
      <c r="C34" s="51">
        <v>321</v>
      </c>
      <c r="D34" s="53" t="s">
        <v>431</v>
      </c>
      <c r="E34" s="54">
        <f t="shared" si="0"/>
        <v>321</v>
      </c>
      <c r="F34" s="73"/>
    </row>
    <row r="35" spans="2:192" ht="69.95" customHeight="1">
      <c r="B35" s="71" t="s">
        <v>516</v>
      </c>
      <c r="C35" s="51" t="s">
        <v>148</v>
      </c>
      <c r="D35" s="58">
        <v>360</v>
      </c>
      <c r="E35" s="54" t="str">
        <f t="shared" si="0"/>
        <v>365</v>
      </c>
      <c r="F35" s="79"/>
    </row>
    <row r="36" spans="2:192" ht="69.95" customHeight="1">
      <c r="B36" s="69" t="s">
        <v>53</v>
      </c>
      <c r="C36" s="51">
        <v>392</v>
      </c>
      <c r="D36" s="53" t="s">
        <v>431</v>
      </c>
      <c r="E36" s="54">
        <f t="shared" si="0"/>
        <v>392</v>
      </c>
      <c r="F36" s="73"/>
    </row>
    <row r="37" spans="2:192" ht="69.95" customHeight="1">
      <c r="B37" s="71" t="s">
        <v>396</v>
      </c>
      <c r="C37" s="51">
        <v>396</v>
      </c>
      <c r="D37" s="58">
        <v>70</v>
      </c>
      <c r="E37" s="54">
        <f t="shared" si="0"/>
        <v>396</v>
      </c>
      <c r="F37" s="73"/>
    </row>
    <row r="38" spans="2:192" ht="69.95" customHeight="1">
      <c r="B38" s="74" t="s">
        <v>556</v>
      </c>
      <c r="C38" s="51">
        <v>400</v>
      </c>
      <c r="D38" s="58">
        <v>885</v>
      </c>
      <c r="E38" s="54">
        <f t="shared" si="0"/>
        <v>400</v>
      </c>
      <c r="F38" s="73" t="s">
        <v>756</v>
      </c>
    </row>
    <row r="39" spans="2:192" ht="69.95" customHeight="1">
      <c r="B39" s="71" t="s">
        <v>176</v>
      </c>
      <c r="C39" s="51">
        <v>409</v>
      </c>
      <c r="D39" s="58">
        <v>165</v>
      </c>
      <c r="E39" s="54">
        <f t="shared" si="0"/>
        <v>409</v>
      </c>
      <c r="F39" s="75"/>
    </row>
    <row r="40" spans="2:192" ht="100.5" customHeight="1">
      <c r="B40" s="72" t="s">
        <v>738</v>
      </c>
      <c r="C40" s="51">
        <v>410</v>
      </c>
      <c r="D40" s="58">
        <v>200</v>
      </c>
      <c r="E40" s="54">
        <f t="shared" si="0"/>
        <v>410</v>
      </c>
      <c r="F40" s="75"/>
    </row>
    <row r="41" spans="2:192" ht="69.95" customHeight="1">
      <c r="B41" s="71" t="s">
        <v>467</v>
      </c>
      <c r="C41" s="51">
        <v>416</v>
      </c>
      <c r="D41" s="58">
        <v>215</v>
      </c>
      <c r="E41" s="54">
        <f t="shared" si="0"/>
        <v>416</v>
      </c>
      <c r="F41" s="73"/>
    </row>
    <row r="42" spans="2:192" ht="69.95" customHeight="1">
      <c r="B42" s="71" t="s">
        <v>397</v>
      </c>
      <c r="C42" s="51">
        <v>441</v>
      </c>
      <c r="D42" s="58">
        <v>215</v>
      </c>
      <c r="E42" s="54">
        <f t="shared" si="0"/>
        <v>441</v>
      </c>
      <c r="F42" s="73"/>
    </row>
    <row r="43" spans="2:192" ht="69.95" customHeight="1">
      <c r="B43" s="71" t="s">
        <v>740</v>
      </c>
      <c r="C43" s="51">
        <v>450</v>
      </c>
      <c r="D43" s="53" t="s">
        <v>431</v>
      </c>
      <c r="E43" s="54">
        <f t="shared" si="0"/>
        <v>450</v>
      </c>
      <c r="F43" s="73"/>
    </row>
    <row r="44" spans="2:192" ht="69.95" customHeight="1">
      <c r="B44" s="71" t="s">
        <v>153</v>
      </c>
      <c r="C44" s="51">
        <v>452</v>
      </c>
      <c r="D44" s="58">
        <v>215</v>
      </c>
      <c r="E44" s="54">
        <f t="shared" si="0"/>
        <v>452</v>
      </c>
      <c r="F44" s="73" t="s">
        <v>545</v>
      </c>
    </row>
    <row r="45" spans="2:192" ht="69.95" customHeight="1">
      <c r="B45" s="71" t="s">
        <v>743</v>
      </c>
      <c r="C45" s="51">
        <v>454</v>
      </c>
      <c r="D45" s="58">
        <v>160</v>
      </c>
      <c r="E45" s="54">
        <f t="shared" si="0"/>
        <v>454</v>
      </c>
      <c r="F45" s="73"/>
    </row>
    <row r="46" spans="2:192" ht="69.95" customHeight="1">
      <c r="B46" s="69" t="s">
        <v>739</v>
      </c>
      <c r="C46" s="55" t="s">
        <v>308</v>
      </c>
      <c r="D46" s="53" t="s">
        <v>431</v>
      </c>
      <c r="E46" s="54" t="str">
        <f t="shared" si="0"/>
        <v>42F</v>
      </c>
      <c r="F46" s="73"/>
    </row>
    <row r="47" spans="2:192" ht="69.95" customHeight="1">
      <c r="B47" s="66" t="s">
        <v>79</v>
      </c>
      <c r="C47" s="51" t="s">
        <v>80</v>
      </c>
      <c r="D47" s="53" t="s">
        <v>431</v>
      </c>
      <c r="E47" s="54" t="str">
        <f t="shared" si="0"/>
        <v>4BJ</v>
      </c>
      <c r="F47" s="73"/>
    </row>
    <row r="48" spans="2:192" ht="69.95" customHeight="1">
      <c r="B48" s="71" t="s">
        <v>150</v>
      </c>
      <c r="C48" s="51" t="s">
        <v>509</v>
      </c>
      <c r="D48" s="58">
        <v>115</v>
      </c>
      <c r="E48" s="54" t="str">
        <f t="shared" si="0"/>
        <v>4CS</v>
      </c>
      <c r="F48" s="73"/>
    </row>
    <row r="49" spans="1:191" ht="69.95" customHeight="1">
      <c r="B49" s="71" t="s">
        <v>55</v>
      </c>
      <c r="C49" s="55" t="s">
        <v>46</v>
      </c>
      <c r="D49" s="58">
        <v>115</v>
      </c>
      <c r="E49" s="54" t="str">
        <f t="shared" si="0"/>
        <v>4GF</v>
      </c>
      <c r="F49" s="73" t="s">
        <v>773</v>
      </c>
    </row>
    <row r="50" spans="1:191" ht="69.95" customHeight="1">
      <c r="B50" s="71" t="s">
        <v>152</v>
      </c>
      <c r="C50" s="51" t="s">
        <v>419</v>
      </c>
      <c r="D50" s="58">
        <v>215</v>
      </c>
      <c r="E50" s="54" t="str">
        <f t="shared" ref="E50:E70" si="1">C50</f>
        <v>4SU</v>
      </c>
      <c r="F50" s="73"/>
    </row>
    <row r="51" spans="1:191" s="20" customFormat="1" ht="69.95" customHeight="1">
      <c r="A51" s="114"/>
      <c r="B51" s="77" t="s">
        <v>523</v>
      </c>
      <c r="C51" s="55" t="s">
        <v>522</v>
      </c>
      <c r="D51" s="58">
        <v>60</v>
      </c>
      <c r="E51" s="54" t="str">
        <f t="shared" si="1"/>
        <v>4YV</v>
      </c>
      <c r="F51" s="73"/>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row>
    <row r="52" spans="1:191" ht="69.95" customHeight="1">
      <c r="B52" s="69" t="s">
        <v>361</v>
      </c>
      <c r="C52" s="55">
        <v>500</v>
      </c>
      <c r="D52" s="53" t="s">
        <v>431</v>
      </c>
      <c r="E52" s="54">
        <f t="shared" si="1"/>
        <v>500</v>
      </c>
      <c r="F52" s="73"/>
    </row>
    <row r="53" spans="1:191" ht="69.95" customHeight="1">
      <c r="B53" s="69" t="s">
        <v>362</v>
      </c>
      <c r="C53" s="55">
        <v>502</v>
      </c>
      <c r="D53" s="53" t="s">
        <v>431</v>
      </c>
      <c r="E53" s="54">
        <f t="shared" si="1"/>
        <v>502</v>
      </c>
      <c r="F53" s="73"/>
    </row>
    <row r="54" spans="1:191" ht="69.95" customHeight="1">
      <c r="B54" s="69" t="s">
        <v>363</v>
      </c>
      <c r="C54" s="54">
        <v>505</v>
      </c>
      <c r="D54" s="53" t="s">
        <v>431</v>
      </c>
      <c r="E54" s="54">
        <f t="shared" si="1"/>
        <v>505</v>
      </c>
      <c r="F54" s="73"/>
    </row>
    <row r="55" spans="1:191" ht="69.95" customHeight="1">
      <c r="B55" s="71" t="s">
        <v>387</v>
      </c>
      <c r="C55" s="55">
        <v>508</v>
      </c>
      <c r="D55" s="58">
        <v>315</v>
      </c>
      <c r="E55" s="54">
        <f t="shared" si="1"/>
        <v>508</v>
      </c>
      <c r="F55" s="73"/>
    </row>
    <row r="56" spans="1:191" ht="69.95" customHeight="1">
      <c r="B56" s="71" t="s">
        <v>758</v>
      </c>
      <c r="C56" s="55" t="s">
        <v>484</v>
      </c>
      <c r="D56" s="53" t="s">
        <v>431</v>
      </c>
      <c r="E56" s="54" t="str">
        <f t="shared" si="1"/>
        <v>5DD</v>
      </c>
      <c r="F56" s="73"/>
    </row>
    <row r="57" spans="1:191" ht="69.95" customHeight="1">
      <c r="B57" s="66" t="s">
        <v>161</v>
      </c>
      <c r="C57" s="51" t="s">
        <v>322</v>
      </c>
      <c r="D57" s="52" t="s">
        <v>432</v>
      </c>
      <c r="E57" s="54" t="str">
        <f t="shared" si="1"/>
        <v>5DE</v>
      </c>
      <c r="F57" s="73"/>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c r="CB57" s="24"/>
      <c r="CC57" s="24"/>
      <c r="CD57" s="24"/>
      <c r="CE57" s="24"/>
      <c r="CF57" s="24"/>
      <c r="CG57" s="24"/>
      <c r="CH57" s="24"/>
      <c r="CI57" s="24"/>
      <c r="CJ57" s="24"/>
      <c r="CK57" s="24"/>
      <c r="CL57" s="24"/>
      <c r="CM57" s="24"/>
      <c r="CN57" s="24"/>
      <c r="CO57" s="24"/>
      <c r="CP57" s="24"/>
      <c r="CQ57" s="24"/>
      <c r="CR57" s="24"/>
      <c r="CS57" s="24"/>
      <c r="CT57" s="24"/>
      <c r="CU57" s="24"/>
      <c r="CV57" s="24"/>
      <c r="CW57" s="24"/>
      <c r="CX57" s="24"/>
      <c r="CY57" s="24"/>
      <c r="CZ57" s="24"/>
      <c r="DA57" s="24"/>
      <c r="DB57" s="24"/>
      <c r="DC57" s="24"/>
      <c r="DD57" s="24"/>
      <c r="DE57" s="24"/>
      <c r="DF57" s="24"/>
      <c r="DG57" s="24"/>
      <c r="DH57" s="24"/>
      <c r="DI57" s="24"/>
      <c r="DJ57" s="24"/>
      <c r="DK57" s="24"/>
      <c r="DL57" s="24"/>
      <c r="DM57" s="24"/>
      <c r="DN57" s="24"/>
      <c r="DO57" s="24"/>
      <c r="DP57" s="24"/>
      <c r="DQ57" s="24"/>
      <c r="DR57" s="24"/>
      <c r="DS57" s="24"/>
      <c r="DT57" s="24"/>
      <c r="DU57" s="24"/>
      <c r="DV57" s="24"/>
      <c r="DW57" s="24"/>
      <c r="DX57" s="24"/>
      <c r="DY57" s="24"/>
      <c r="DZ57" s="24"/>
      <c r="EA57" s="24"/>
      <c r="EB57" s="24"/>
      <c r="EC57" s="24"/>
      <c r="ED57" s="24"/>
      <c r="EE57" s="24"/>
      <c r="EF57" s="24"/>
      <c r="EG57" s="24"/>
      <c r="EH57" s="24"/>
      <c r="EI57" s="24"/>
      <c r="EJ57" s="24"/>
      <c r="EK57" s="24"/>
      <c r="EL57" s="24"/>
      <c r="EM57" s="24"/>
      <c r="EN57" s="24"/>
      <c r="EO57" s="24"/>
      <c r="EP57" s="24"/>
      <c r="EQ57" s="24"/>
      <c r="ER57" s="24"/>
      <c r="ES57" s="24"/>
      <c r="ET57" s="24"/>
      <c r="EU57" s="24"/>
      <c r="EV57" s="24"/>
      <c r="EW57" s="24"/>
      <c r="EX57" s="24"/>
      <c r="EY57" s="24"/>
      <c r="EZ57" s="24"/>
      <c r="FA57" s="24"/>
      <c r="FB57" s="24"/>
      <c r="FC57" s="24"/>
      <c r="FD57" s="24"/>
      <c r="FE57" s="24"/>
      <c r="FF57" s="24"/>
      <c r="FG57" s="24"/>
      <c r="FH57" s="24"/>
      <c r="FI57" s="24"/>
      <c r="FJ57" s="24"/>
      <c r="FK57" s="24"/>
      <c r="FL57" s="24"/>
      <c r="FM57" s="24"/>
      <c r="FN57" s="24"/>
      <c r="FO57" s="24"/>
      <c r="FP57" s="24"/>
      <c r="FQ57" s="24"/>
      <c r="FR57" s="24"/>
      <c r="FS57" s="24"/>
      <c r="FT57" s="24"/>
      <c r="FU57" s="24"/>
      <c r="FV57" s="24"/>
      <c r="FW57" s="24"/>
      <c r="FX57" s="24"/>
      <c r="FY57" s="24"/>
      <c r="FZ57" s="24"/>
      <c r="GA57" s="24"/>
      <c r="GB57" s="24"/>
      <c r="GC57" s="24"/>
      <c r="GD57" s="24"/>
      <c r="GE57" s="24"/>
      <c r="GF57" s="24"/>
      <c r="GG57" s="24"/>
      <c r="GH57" s="24"/>
      <c r="GI57" s="24"/>
    </row>
    <row r="58" spans="1:191" ht="69.95" customHeight="1">
      <c r="B58" s="66" t="s">
        <v>742</v>
      </c>
      <c r="C58" s="51" t="s">
        <v>741</v>
      </c>
      <c r="D58" s="53" t="s">
        <v>431</v>
      </c>
      <c r="E58" s="54" t="str">
        <f t="shared" si="1"/>
        <v>5EM</v>
      </c>
      <c r="F58" s="73"/>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c r="CE58" s="24"/>
      <c r="CF58" s="24"/>
      <c r="CG58" s="24"/>
      <c r="CH58" s="24"/>
      <c r="CI58" s="24"/>
      <c r="CJ58" s="24"/>
      <c r="CK58" s="24"/>
      <c r="CL58" s="24"/>
      <c r="CM58" s="24"/>
      <c r="CN58" s="24"/>
      <c r="CO58" s="24"/>
      <c r="CP58" s="24"/>
      <c r="CQ58" s="24"/>
      <c r="CR58" s="24"/>
      <c r="CS58" s="24"/>
      <c r="CT58" s="24"/>
      <c r="CU58" s="24"/>
      <c r="CV58" s="24"/>
      <c r="CW58" s="24"/>
      <c r="CX58" s="24"/>
      <c r="CY58" s="24"/>
      <c r="CZ58" s="24"/>
      <c r="DA58" s="24"/>
      <c r="DB58" s="24"/>
      <c r="DC58" s="24"/>
      <c r="DD58" s="24"/>
      <c r="DE58" s="24"/>
      <c r="DF58" s="24"/>
      <c r="DG58" s="24"/>
      <c r="DH58" s="24"/>
      <c r="DI58" s="24"/>
      <c r="DJ58" s="24"/>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c r="GF58" s="24"/>
      <c r="GG58" s="24"/>
      <c r="GH58" s="24"/>
      <c r="GI58" s="24"/>
    </row>
    <row r="59" spans="1:191" s="114" customFormat="1" ht="69.95" customHeight="1">
      <c r="B59" s="77" t="s">
        <v>539</v>
      </c>
      <c r="C59" s="55" t="s">
        <v>538</v>
      </c>
      <c r="D59" s="58">
        <v>160</v>
      </c>
      <c r="E59" s="54" t="str">
        <f t="shared" si="1"/>
        <v>5ZG</v>
      </c>
      <c r="F59" s="73"/>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row>
    <row r="60" spans="1:191" ht="69.95" customHeight="1">
      <c r="B60" s="69" t="s">
        <v>364</v>
      </c>
      <c r="C60" s="55">
        <v>614</v>
      </c>
      <c r="D60" s="53" t="s">
        <v>431</v>
      </c>
      <c r="E60" s="54">
        <f t="shared" si="1"/>
        <v>614</v>
      </c>
      <c r="F60" s="73"/>
    </row>
    <row r="61" spans="1:191" s="20" customFormat="1" ht="69.95" customHeight="1">
      <c r="A61" s="114"/>
      <c r="B61" s="77" t="s">
        <v>54</v>
      </c>
      <c r="C61" s="55" t="s">
        <v>603</v>
      </c>
      <c r="D61" s="58">
        <v>265</v>
      </c>
      <c r="E61" s="54" t="str">
        <f t="shared" si="1"/>
        <v>60K</v>
      </c>
      <c r="F61" s="73"/>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row>
    <row r="62" spans="1:191" s="115" customFormat="1" ht="94.5" customHeight="1">
      <c r="B62" s="77" t="s">
        <v>745</v>
      </c>
      <c r="C62" s="55" t="s">
        <v>744</v>
      </c>
      <c r="D62" s="53" t="s">
        <v>431</v>
      </c>
      <c r="E62" s="54" t="str">
        <f t="shared" si="1"/>
        <v>6Q2</v>
      </c>
      <c r="F62" s="73"/>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row>
    <row r="63" spans="1:191" s="115" customFormat="1" ht="97.5" customHeight="1">
      <c r="B63" s="77" t="s">
        <v>748</v>
      </c>
      <c r="C63" s="55" t="s">
        <v>747</v>
      </c>
      <c r="D63" s="58">
        <v>500</v>
      </c>
      <c r="E63" s="54" t="str">
        <f t="shared" si="1"/>
        <v>6Q9</v>
      </c>
      <c r="F63" s="73"/>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row>
    <row r="64" spans="1:191" ht="100.5" customHeight="1">
      <c r="B64" s="77" t="s">
        <v>746</v>
      </c>
      <c r="C64" s="55">
        <v>709</v>
      </c>
      <c r="D64" s="53" t="s">
        <v>431</v>
      </c>
      <c r="E64" s="54">
        <f t="shared" si="1"/>
        <v>709</v>
      </c>
      <c r="F64" s="73"/>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c r="CA64" s="24"/>
      <c r="CB64" s="24"/>
      <c r="CC64" s="24"/>
      <c r="CD64" s="24"/>
      <c r="CE64" s="24"/>
      <c r="CF64" s="24"/>
      <c r="CG64" s="24"/>
      <c r="CH64" s="24"/>
      <c r="CI64" s="24"/>
      <c r="CJ64" s="24"/>
      <c r="CK64" s="24"/>
      <c r="CL64" s="24"/>
      <c r="CM64" s="24"/>
      <c r="CN64" s="24"/>
      <c r="CO64" s="24"/>
      <c r="CP64" s="24"/>
      <c r="CQ64" s="24"/>
      <c r="CR64" s="24"/>
      <c r="CS64" s="24"/>
      <c r="CT64" s="24"/>
      <c r="CU64" s="24"/>
      <c r="CV64" s="24"/>
      <c r="CW64" s="24"/>
      <c r="CX64" s="24"/>
      <c r="CY64" s="24"/>
      <c r="CZ64" s="24"/>
      <c r="DA64" s="24"/>
      <c r="DB64" s="24"/>
      <c r="DC64" s="24"/>
      <c r="DD64" s="24"/>
      <c r="DE64" s="24"/>
      <c r="DF64" s="24"/>
      <c r="DG64" s="24"/>
      <c r="DH64" s="24"/>
      <c r="DI64" s="24"/>
      <c r="DJ64" s="24"/>
      <c r="DK64" s="24"/>
      <c r="DL64" s="24"/>
      <c r="DM64" s="24"/>
      <c r="DN64" s="24"/>
      <c r="DO64" s="24"/>
      <c r="DP64" s="24"/>
      <c r="DQ64" s="24"/>
      <c r="DR64" s="24"/>
      <c r="DS64" s="24"/>
      <c r="DT64" s="24"/>
      <c r="DU64" s="24"/>
      <c r="DV64" s="24"/>
      <c r="DW64" s="24"/>
      <c r="DX64" s="24"/>
      <c r="DY64" s="24"/>
      <c r="DZ64" s="24"/>
      <c r="EA64" s="24"/>
      <c r="EB64" s="24"/>
      <c r="EC64" s="24"/>
      <c r="ED64" s="24"/>
      <c r="EE64" s="24"/>
      <c r="EF64" s="24"/>
      <c r="EG64" s="24"/>
      <c r="EH64" s="24"/>
      <c r="EI64" s="24"/>
      <c r="EJ64" s="24"/>
      <c r="EK64" s="24"/>
      <c r="EL64" s="24"/>
      <c r="EM64" s="24"/>
      <c r="EN64" s="24"/>
      <c r="EO64" s="24"/>
      <c r="EP64" s="24"/>
      <c r="EQ64" s="24"/>
      <c r="ER64" s="24"/>
      <c r="ES64" s="24"/>
      <c r="ET64" s="24"/>
      <c r="EU64" s="24"/>
      <c r="EV64" s="24"/>
      <c r="EW64" s="24"/>
      <c r="EX64" s="24"/>
      <c r="EY64" s="24"/>
      <c r="EZ64" s="24"/>
      <c r="FA64" s="24"/>
      <c r="FB64" s="24"/>
      <c r="FC64" s="24"/>
      <c r="FD64" s="24"/>
      <c r="FE64" s="24"/>
      <c r="FF64" s="24"/>
      <c r="FG64" s="24"/>
      <c r="FH64" s="24"/>
      <c r="FI64" s="24"/>
      <c r="FJ64" s="24"/>
      <c r="FK64" s="24"/>
      <c r="FL64" s="24"/>
      <c r="FM64" s="24"/>
      <c r="FN64" s="24"/>
      <c r="FO64" s="24"/>
      <c r="FP64" s="24"/>
      <c r="FQ64" s="24"/>
      <c r="FR64" s="24"/>
      <c r="FS64" s="24"/>
      <c r="FT64" s="24"/>
      <c r="FU64" s="24"/>
      <c r="FV64" s="24"/>
      <c r="FW64" s="24"/>
      <c r="FX64" s="24"/>
      <c r="FY64" s="24"/>
      <c r="FZ64" s="24"/>
      <c r="GA64" s="24"/>
      <c r="GB64" s="24"/>
      <c r="GC64" s="24"/>
      <c r="GD64" s="24"/>
      <c r="GE64" s="24"/>
      <c r="GF64" s="24"/>
      <c r="GG64" s="24"/>
      <c r="GH64" s="24"/>
      <c r="GI64" s="24"/>
    </row>
    <row r="65" spans="1:191" ht="69.95" customHeight="1">
      <c r="B65" s="69" t="s">
        <v>72</v>
      </c>
      <c r="C65" s="55">
        <v>710</v>
      </c>
      <c r="D65" s="53" t="s">
        <v>431</v>
      </c>
      <c r="E65" s="54">
        <f t="shared" si="1"/>
        <v>710</v>
      </c>
      <c r="F65" s="73"/>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c r="CA65" s="24"/>
      <c r="CB65" s="24"/>
      <c r="CC65" s="24"/>
      <c r="CD65" s="24"/>
      <c r="CE65" s="24"/>
      <c r="CF65" s="24"/>
      <c r="CG65" s="24"/>
      <c r="CH65" s="24"/>
      <c r="CI65" s="24"/>
      <c r="CJ65" s="24"/>
      <c r="CK65" s="24"/>
      <c r="CL65" s="24"/>
      <c r="CM65" s="24"/>
      <c r="CN65" s="24"/>
      <c r="CO65" s="24"/>
      <c r="CP65" s="24"/>
      <c r="CQ65" s="24"/>
      <c r="CR65" s="24"/>
      <c r="CS65" s="24"/>
      <c r="CT65" s="24"/>
      <c r="CU65" s="24"/>
      <c r="CV65" s="24"/>
      <c r="CW65" s="24"/>
      <c r="CX65" s="24"/>
      <c r="CY65" s="24"/>
      <c r="CZ65" s="24"/>
      <c r="DA65" s="24"/>
      <c r="DB65" s="24"/>
      <c r="DC65" s="24"/>
      <c r="DD65" s="24"/>
      <c r="DE65" s="24"/>
      <c r="DF65" s="24"/>
      <c r="DG65" s="24"/>
      <c r="DH65" s="24"/>
      <c r="DI65" s="24"/>
      <c r="DJ65" s="24"/>
      <c r="DK65" s="24"/>
      <c r="DL65" s="24"/>
      <c r="DM65" s="24"/>
      <c r="DN65" s="24"/>
      <c r="DO65" s="24"/>
      <c r="DP65" s="24"/>
      <c r="DQ65" s="24"/>
      <c r="DR65" s="24"/>
      <c r="DS65" s="24"/>
      <c r="DT65" s="24"/>
      <c r="DU65" s="24"/>
      <c r="DV65" s="24"/>
      <c r="DW65" s="24"/>
      <c r="DX65" s="24"/>
      <c r="DY65" s="24"/>
      <c r="DZ65" s="24"/>
      <c r="EA65" s="24"/>
      <c r="EB65" s="24"/>
      <c r="EC65" s="24"/>
      <c r="ED65" s="24"/>
      <c r="EE65" s="24"/>
      <c r="EF65" s="24"/>
      <c r="EG65" s="24"/>
      <c r="EH65" s="24"/>
      <c r="EI65" s="24"/>
      <c r="EJ65" s="24"/>
      <c r="EK65" s="24"/>
      <c r="EL65" s="24"/>
      <c r="EM65" s="24"/>
      <c r="EN65" s="24"/>
      <c r="EO65" s="24"/>
      <c r="EP65" s="24"/>
      <c r="EQ65" s="24"/>
      <c r="ER65" s="24"/>
      <c r="ES65" s="24"/>
      <c r="ET65" s="24"/>
      <c r="EU65" s="24"/>
      <c r="EV65" s="24"/>
      <c r="EW65" s="24"/>
      <c r="EX65" s="24"/>
      <c r="EY65" s="24"/>
      <c r="EZ65" s="24"/>
      <c r="FA65" s="24"/>
      <c r="FB65" s="24"/>
      <c r="FC65" s="24"/>
      <c r="FD65" s="24"/>
      <c r="FE65" s="24"/>
      <c r="FF65" s="24"/>
      <c r="FG65" s="24"/>
      <c r="FH65" s="24"/>
      <c r="FI65" s="24"/>
      <c r="FJ65" s="24"/>
      <c r="FK65" s="24"/>
      <c r="FL65" s="24"/>
      <c r="FM65" s="24"/>
      <c r="FN65" s="24"/>
      <c r="FO65" s="24"/>
      <c r="FP65" s="24"/>
      <c r="FQ65" s="24"/>
      <c r="FR65" s="24"/>
      <c r="FS65" s="24"/>
      <c r="FT65" s="24"/>
      <c r="FU65" s="24"/>
      <c r="FV65" s="24"/>
      <c r="FW65" s="24"/>
      <c r="FX65" s="24"/>
      <c r="FY65" s="24"/>
      <c r="FZ65" s="24"/>
      <c r="GA65" s="24"/>
      <c r="GB65" s="24"/>
      <c r="GC65" s="24"/>
      <c r="GD65" s="24"/>
      <c r="GE65" s="24"/>
      <c r="GF65" s="24"/>
      <c r="GG65" s="24"/>
      <c r="GH65" s="24"/>
      <c r="GI65" s="24"/>
    </row>
    <row r="66" spans="1:191" s="259" customFormat="1" ht="69.95" customHeight="1">
      <c r="B66" s="69" t="s">
        <v>57</v>
      </c>
      <c r="C66" s="55">
        <v>803</v>
      </c>
      <c r="D66" s="52" t="s">
        <v>432</v>
      </c>
      <c r="E66" s="54">
        <f t="shared" si="1"/>
        <v>803</v>
      </c>
      <c r="F66" s="73"/>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c r="CA66" s="24"/>
      <c r="CB66" s="24"/>
      <c r="CC66" s="24"/>
      <c r="CD66" s="24"/>
      <c r="CE66" s="24"/>
      <c r="CF66" s="24"/>
      <c r="CG66" s="24"/>
      <c r="CH66" s="24"/>
      <c r="CI66" s="24"/>
      <c r="CJ66" s="24"/>
      <c r="CK66" s="24"/>
      <c r="CL66" s="24"/>
      <c r="CM66" s="24"/>
      <c r="CN66" s="24"/>
      <c r="CO66" s="24"/>
      <c r="CP66" s="24"/>
      <c r="CQ66" s="24"/>
      <c r="CR66" s="24"/>
      <c r="CS66" s="24"/>
      <c r="CT66" s="24"/>
      <c r="CU66" s="24"/>
      <c r="CV66" s="24"/>
      <c r="CW66" s="24"/>
      <c r="CX66" s="24"/>
      <c r="CY66" s="24"/>
      <c r="CZ66" s="24"/>
      <c r="DA66" s="24"/>
      <c r="DB66" s="24"/>
      <c r="DC66" s="24"/>
      <c r="DD66" s="24"/>
      <c r="DE66" s="24"/>
      <c r="DF66" s="24"/>
      <c r="DG66" s="24"/>
      <c r="DH66" s="24"/>
      <c r="DI66" s="24"/>
      <c r="DJ66" s="24"/>
      <c r="DK66" s="24"/>
      <c r="DL66" s="24"/>
      <c r="DM66" s="24"/>
      <c r="DN66" s="24"/>
      <c r="DO66" s="24"/>
      <c r="DP66" s="24"/>
      <c r="DQ66" s="24"/>
      <c r="DR66" s="24"/>
      <c r="DS66" s="24"/>
      <c r="DT66" s="24"/>
      <c r="DU66" s="24"/>
      <c r="DV66" s="24"/>
      <c r="DW66" s="24"/>
      <c r="DX66" s="24"/>
      <c r="DY66" s="24"/>
      <c r="DZ66" s="24"/>
      <c r="EA66" s="24"/>
      <c r="EB66" s="24"/>
      <c r="EC66" s="24"/>
      <c r="ED66" s="24"/>
      <c r="EE66" s="24"/>
      <c r="EF66" s="24"/>
      <c r="EG66" s="24"/>
      <c r="EH66" s="24"/>
      <c r="EI66" s="24"/>
      <c r="EJ66" s="24"/>
      <c r="EK66" s="24"/>
      <c r="EL66" s="24"/>
      <c r="EM66" s="24"/>
      <c r="EN66" s="24"/>
      <c r="EO66" s="24"/>
      <c r="EP66" s="24"/>
      <c r="EQ66" s="24"/>
      <c r="ER66" s="24"/>
      <c r="ES66" s="24"/>
      <c r="ET66" s="24"/>
      <c r="EU66" s="24"/>
      <c r="EV66" s="24"/>
      <c r="EW66" s="24"/>
      <c r="EX66" s="24"/>
      <c r="EY66" s="24"/>
      <c r="EZ66" s="24"/>
      <c r="FA66" s="24"/>
      <c r="FB66" s="24"/>
      <c r="FC66" s="24"/>
      <c r="FD66" s="24"/>
      <c r="FE66" s="24"/>
      <c r="FF66" s="24"/>
      <c r="FG66" s="24"/>
      <c r="FH66" s="24"/>
      <c r="FI66" s="24"/>
      <c r="FJ66" s="24"/>
      <c r="FK66" s="24"/>
      <c r="FL66" s="24"/>
      <c r="FM66" s="24"/>
      <c r="FN66" s="24"/>
      <c r="FO66" s="24"/>
      <c r="FP66" s="24"/>
      <c r="FQ66" s="24"/>
      <c r="FR66" s="24"/>
      <c r="FS66" s="24"/>
      <c r="FT66" s="24"/>
      <c r="FU66" s="24"/>
      <c r="FV66" s="24"/>
      <c r="FW66" s="24"/>
      <c r="FX66" s="24"/>
      <c r="FY66" s="24"/>
      <c r="FZ66" s="24"/>
      <c r="GA66" s="24"/>
      <c r="GB66" s="24"/>
      <c r="GC66" s="24"/>
      <c r="GD66" s="24"/>
      <c r="GE66" s="24"/>
      <c r="GF66" s="24"/>
      <c r="GG66" s="24"/>
      <c r="GH66" s="24"/>
      <c r="GI66" s="24"/>
    </row>
    <row r="67" spans="1:191" ht="69.95" customHeight="1">
      <c r="B67" s="71" t="s">
        <v>398</v>
      </c>
      <c r="C67" s="55">
        <v>823</v>
      </c>
      <c r="D67" s="58">
        <v>65</v>
      </c>
      <c r="E67" s="54">
        <f t="shared" si="1"/>
        <v>823</v>
      </c>
      <c r="F67" s="73"/>
    </row>
    <row r="68" spans="1:191" ht="69.95" customHeight="1">
      <c r="B68" s="71" t="s">
        <v>384</v>
      </c>
      <c r="C68" s="55">
        <v>923</v>
      </c>
      <c r="D68" s="58">
        <v>265</v>
      </c>
      <c r="E68" s="54">
        <f t="shared" si="1"/>
        <v>923</v>
      </c>
      <c r="F68" s="73"/>
    </row>
    <row r="69" spans="1:191" ht="69.95" customHeight="1">
      <c r="B69" s="71" t="s">
        <v>360</v>
      </c>
      <c r="C69" s="55">
        <v>947</v>
      </c>
      <c r="D69" s="53" t="s">
        <v>431</v>
      </c>
      <c r="E69" s="54">
        <f t="shared" si="1"/>
        <v>947</v>
      </c>
      <c r="F69" s="73"/>
    </row>
    <row r="70" spans="1:191" ht="69.95" customHeight="1">
      <c r="B70" s="150" t="s">
        <v>385</v>
      </c>
      <c r="C70" s="151">
        <v>989</v>
      </c>
      <c r="D70" s="135" t="s">
        <v>431</v>
      </c>
      <c r="E70" s="136">
        <f t="shared" si="1"/>
        <v>989</v>
      </c>
      <c r="F70" s="152"/>
    </row>
    <row r="71" spans="1:191" ht="69.95" customHeight="1">
      <c r="B71" s="314" t="s">
        <v>381</v>
      </c>
      <c r="C71" s="308"/>
      <c r="D71" s="308"/>
      <c r="E71" s="308"/>
      <c r="F71" s="315"/>
    </row>
    <row r="72" spans="1:191" ht="69.95" customHeight="1">
      <c r="B72" s="71" t="s">
        <v>367</v>
      </c>
      <c r="C72" s="55">
        <v>108</v>
      </c>
      <c r="D72" s="53" t="s">
        <v>431</v>
      </c>
      <c r="E72" s="54">
        <f>C72</f>
        <v>108</v>
      </c>
      <c r="F72" s="78"/>
    </row>
    <row r="73" spans="1:191" ht="69.95" customHeight="1">
      <c r="B73" s="71" t="s">
        <v>369</v>
      </c>
      <c r="C73" s="55">
        <v>431</v>
      </c>
      <c r="D73" s="56">
        <v>620</v>
      </c>
      <c r="E73" s="54">
        <f>C73</f>
        <v>431</v>
      </c>
      <c r="F73" s="78"/>
    </row>
    <row r="74" spans="1:191" ht="69.95" customHeight="1">
      <c r="B74" s="71" t="s">
        <v>765</v>
      </c>
      <c r="C74" s="55">
        <v>439</v>
      </c>
      <c r="D74" s="56">
        <v>935</v>
      </c>
      <c r="E74" s="54">
        <f>C74</f>
        <v>439</v>
      </c>
      <c r="F74" s="78"/>
    </row>
    <row r="75" spans="1:191" ht="69.95" customHeight="1">
      <c r="B75" s="314" t="s">
        <v>382</v>
      </c>
      <c r="C75" s="308"/>
      <c r="D75" s="308"/>
      <c r="E75" s="308"/>
      <c r="F75" s="315"/>
    </row>
    <row r="76" spans="1:191" ht="117" customHeight="1">
      <c r="B76" s="129" t="s">
        <v>751</v>
      </c>
      <c r="C76" s="55" t="s">
        <v>750</v>
      </c>
      <c r="D76" s="56">
        <v>785</v>
      </c>
      <c r="E76" s="54" t="str">
        <f t="shared" ref="E76:E101" si="2">C76</f>
        <v>7BV</v>
      </c>
      <c r="F76" s="79"/>
    </row>
    <row r="77" spans="1:191" ht="119.25" customHeight="1">
      <c r="B77" s="129" t="s">
        <v>752</v>
      </c>
      <c r="C77" s="55" t="s">
        <v>749</v>
      </c>
      <c r="D77" s="56">
        <v>770</v>
      </c>
      <c r="E77" s="54" t="str">
        <f t="shared" si="2"/>
        <v>7BS</v>
      </c>
      <c r="F77" s="79"/>
    </row>
    <row r="78" spans="1:191" ht="97.5" customHeight="1">
      <c r="B78" s="129" t="s">
        <v>450</v>
      </c>
      <c r="C78" s="55" t="s">
        <v>415</v>
      </c>
      <c r="D78" s="56">
        <v>265</v>
      </c>
      <c r="E78" s="54" t="str">
        <f t="shared" si="2"/>
        <v>5C5</v>
      </c>
      <c r="F78" s="78"/>
    </row>
    <row r="79" spans="1:191" ht="69.95" customHeight="1">
      <c r="B79" s="307" t="s">
        <v>356</v>
      </c>
      <c r="C79" s="308"/>
      <c r="D79" s="308"/>
      <c r="E79" s="308">
        <f t="shared" si="2"/>
        <v>0</v>
      </c>
      <c r="F79" s="309"/>
    </row>
    <row r="80" spans="1:191" s="35" customFormat="1" ht="69.95" customHeight="1">
      <c r="A80" s="115"/>
      <c r="B80" s="72" t="s">
        <v>50</v>
      </c>
      <c r="C80" s="62" t="s">
        <v>49</v>
      </c>
      <c r="D80" s="56">
        <v>0</v>
      </c>
      <c r="E80" s="62" t="str">
        <f t="shared" si="2"/>
        <v>5C6</v>
      </c>
      <c r="F80" s="80"/>
      <c r="G80" s="258"/>
      <c r="H80" s="258"/>
      <c r="I80" s="258"/>
      <c r="J80" s="258"/>
      <c r="K80" s="258"/>
      <c r="L80" s="258"/>
      <c r="M80" s="258"/>
      <c r="N80" s="258"/>
      <c r="O80" s="258"/>
      <c r="P80" s="258"/>
      <c r="Q80" s="258"/>
      <c r="R80" s="258"/>
      <c r="S80" s="258"/>
      <c r="T80" s="258"/>
      <c r="U80" s="258"/>
      <c r="V80" s="258"/>
      <c r="W80" s="258"/>
      <c r="X80" s="258"/>
      <c r="Y80" s="258"/>
      <c r="Z80" s="258"/>
      <c r="AA80" s="258"/>
      <c r="AB80" s="258"/>
      <c r="AC80" s="258"/>
      <c r="AD80" s="258"/>
      <c r="AE80" s="258"/>
      <c r="AF80" s="258"/>
      <c r="AG80" s="258"/>
    </row>
    <row r="81" spans="1:33" s="20" customFormat="1" ht="69.95" customHeight="1">
      <c r="A81" s="114"/>
      <c r="B81" s="72" t="s">
        <v>99</v>
      </c>
      <c r="C81" s="62" t="s">
        <v>400</v>
      </c>
      <c r="D81" s="56">
        <v>60</v>
      </c>
      <c r="E81" s="62" t="str">
        <f t="shared" si="2"/>
        <v>5J8</v>
      </c>
      <c r="F81" s="80"/>
      <c r="G81" s="258"/>
      <c r="H81" s="258"/>
      <c r="I81" s="258"/>
      <c r="J81" s="258"/>
      <c r="K81" s="258"/>
      <c r="L81" s="258"/>
      <c r="M81" s="258"/>
      <c r="N81" s="258"/>
      <c r="O81" s="258"/>
      <c r="P81" s="258"/>
      <c r="Q81" s="258"/>
      <c r="R81" s="258"/>
      <c r="S81" s="258"/>
      <c r="T81" s="258"/>
      <c r="U81" s="258"/>
      <c r="V81" s="258"/>
      <c r="W81" s="258"/>
      <c r="X81" s="258"/>
      <c r="Y81" s="258"/>
      <c r="Z81" s="258"/>
      <c r="AA81" s="258"/>
      <c r="AB81" s="258"/>
      <c r="AC81" s="258"/>
      <c r="AD81" s="258"/>
      <c r="AE81" s="258"/>
      <c r="AF81" s="258"/>
      <c r="AG81" s="258"/>
    </row>
    <row r="82" spans="1:33" s="20" customFormat="1" ht="69.95" customHeight="1">
      <c r="A82" s="114"/>
      <c r="B82" s="72" t="s">
        <v>100</v>
      </c>
      <c r="C82" s="62" t="s">
        <v>401</v>
      </c>
      <c r="D82" s="56">
        <v>60</v>
      </c>
      <c r="E82" s="62" t="str">
        <f t="shared" si="2"/>
        <v>5J9</v>
      </c>
      <c r="F82" s="80"/>
      <c r="G82" s="258"/>
      <c r="H82" s="258"/>
      <c r="I82" s="258"/>
      <c r="J82" s="258"/>
      <c r="K82" s="258"/>
      <c r="L82" s="258"/>
      <c r="M82" s="258"/>
      <c r="N82" s="258"/>
      <c r="O82" s="258"/>
      <c r="P82" s="258"/>
      <c r="Q82" s="258"/>
      <c r="R82" s="258"/>
      <c r="S82" s="258"/>
      <c r="T82" s="258"/>
      <c r="U82" s="258"/>
      <c r="V82" s="258"/>
      <c r="W82" s="258"/>
      <c r="X82" s="258"/>
      <c r="Y82" s="258"/>
      <c r="Z82" s="258"/>
      <c r="AA82" s="258"/>
      <c r="AB82" s="258"/>
      <c r="AC82" s="258"/>
      <c r="AD82" s="258"/>
      <c r="AE82" s="258"/>
      <c r="AF82" s="258"/>
      <c r="AG82" s="258"/>
    </row>
    <row r="83" spans="1:33" ht="69.95" customHeight="1">
      <c r="B83" s="72" t="s">
        <v>242</v>
      </c>
      <c r="C83" s="62" t="s">
        <v>515</v>
      </c>
      <c r="D83" s="56">
        <v>60</v>
      </c>
      <c r="E83" s="62" t="str">
        <f t="shared" si="2"/>
        <v>4RR</v>
      </c>
      <c r="F83" s="80"/>
    </row>
    <row r="84" spans="1:33" ht="69.95" customHeight="1">
      <c r="B84" s="72" t="s">
        <v>244</v>
      </c>
      <c r="C84" s="62" t="s">
        <v>399</v>
      </c>
      <c r="D84" s="56">
        <v>60</v>
      </c>
      <c r="E84" s="62" t="str">
        <f t="shared" si="2"/>
        <v>4YD</v>
      </c>
      <c r="F84" s="80"/>
    </row>
    <row r="85" spans="1:33" ht="69.95" customHeight="1">
      <c r="B85" s="307" t="s">
        <v>358</v>
      </c>
      <c r="C85" s="308"/>
      <c r="D85" s="308"/>
      <c r="E85" s="308">
        <f t="shared" si="2"/>
        <v>0</v>
      </c>
      <c r="F85" s="309"/>
    </row>
    <row r="86" spans="1:33" ht="69.95" customHeight="1">
      <c r="B86" s="72" t="s">
        <v>490</v>
      </c>
      <c r="C86" s="62" t="s">
        <v>402</v>
      </c>
      <c r="D86" s="56">
        <v>0</v>
      </c>
      <c r="E86" s="62" t="str">
        <f t="shared" si="2"/>
        <v>5DA</v>
      </c>
      <c r="F86" s="80"/>
    </row>
    <row r="87" spans="1:33" ht="69.95" customHeight="1">
      <c r="B87" s="72" t="s">
        <v>404</v>
      </c>
      <c r="C87" s="62" t="s">
        <v>82</v>
      </c>
      <c r="D87" s="53" t="s">
        <v>431</v>
      </c>
      <c r="E87" s="62" t="str">
        <f t="shared" si="2"/>
        <v>5DB</v>
      </c>
      <c r="F87" s="80"/>
    </row>
    <row r="88" spans="1:33" ht="69.95" customHeight="1">
      <c r="B88" s="72" t="s">
        <v>405</v>
      </c>
      <c r="C88" s="62" t="s">
        <v>403</v>
      </c>
      <c r="D88" s="56">
        <v>100</v>
      </c>
      <c r="E88" s="62" t="str">
        <f t="shared" si="2"/>
        <v>5DC</v>
      </c>
      <c r="F88" s="80"/>
    </row>
    <row r="89" spans="1:33" ht="69.95" customHeight="1">
      <c r="B89" s="72" t="s">
        <v>513</v>
      </c>
      <c r="C89" s="62" t="s">
        <v>81</v>
      </c>
      <c r="D89" s="56">
        <v>0</v>
      </c>
      <c r="E89" s="62" t="str">
        <f t="shared" si="2"/>
        <v>5D9</v>
      </c>
      <c r="F89" s="80"/>
    </row>
    <row r="90" spans="1:33" s="24" customFormat="1" ht="69.95" customHeight="1">
      <c r="B90" s="72" t="s">
        <v>551</v>
      </c>
      <c r="C90" s="62" t="s">
        <v>192</v>
      </c>
      <c r="D90" s="56">
        <v>100</v>
      </c>
      <c r="E90" s="62" t="str">
        <f t="shared" si="2"/>
        <v>5IG</v>
      </c>
      <c r="F90" s="80"/>
      <c r="G90" s="258"/>
      <c r="H90" s="258"/>
      <c r="I90" s="258"/>
      <c r="J90" s="258"/>
      <c r="K90" s="258"/>
      <c r="L90" s="258"/>
      <c r="M90" s="258"/>
      <c r="N90" s="258"/>
      <c r="O90" s="258"/>
      <c r="P90" s="258"/>
      <c r="Q90" s="258"/>
      <c r="R90" s="258"/>
      <c r="S90" s="258"/>
      <c r="T90" s="258"/>
      <c r="U90" s="258"/>
      <c r="V90" s="258"/>
      <c r="W90" s="258"/>
      <c r="X90" s="258"/>
      <c r="Y90" s="258"/>
      <c r="Z90" s="258"/>
      <c r="AA90" s="258"/>
      <c r="AB90" s="258"/>
      <c r="AC90" s="258"/>
      <c r="AD90" s="258"/>
      <c r="AE90" s="258"/>
      <c r="AF90" s="258"/>
      <c r="AG90" s="258"/>
    </row>
    <row r="91" spans="1:33" ht="69.95" customHeight="1">
      <c r="B91" s="307" t="s">
        <v>357</v>
      </c>
      <c r="C91" s="308"/>
      <c r="D91" s="308"/>
      <c r="E91" s="308">
        <f t="shared" si="2"/>
        <v>0</v>
      </c>
      <c r="F91" s="309"/>
    </row>
    <row r="92" spans="1:33" ht="69.95" customHeight="1">
      <c r="B92" s="72" t="s">
        <v>548</v>
      </c>
      <c r="C92" s="62" t="s">
        <v>406</v>
      </c>
      <c r="D92" s="56">
        <v>320</v>
      </c>
      <c r="E92" s="62" t="str">
        <f t="shared" si="2"/>
        <v>5CA</v>
      </c>
      <c r="F92" s="80"/>
    </row>
    <row r="93" spans="1:33" ht="69.95" customHeight="1">
      <c r="B93" s="72" t="s">
        <v>182</v>
      </c>
      <c r="C93" s="62" t="s">
        <v>183</v>
      </c>
      <c r="D93" s="56">
        <v>420</v>
      </c>
      <c r="E93" s="62" t="str">
        <f t="shared" si="2"/>
        <v>5DS</v>
      </c>
      <c r="F93" s="80"/>
    </row>
    <row r="94" spans="1:33" ht="69.95" customHeight="1">
      <c r="B94" s="72" t="s">
        <v>175</v>
      </c>
      <c r="C94" s="62" t="s">
        <v>408</v>
      </c>
      <c r="D94" s="56">
        <v>320</v>
      </c>
      <c r="E94" s="62" t="str">
        <f t="shared" si="2"/>
        <v>5CF</v>
      </c>
      <c r="F94" s="80"/>
    </row>
    <row r="95" spans="1:33" ht="69.95" customHeight="1">
      <c r="B95" s="72" t="s">
        <v>547</v>
      </c>
      <c r="C95" s="62" t="s">
        <v>409</v>
      </c>
      <c r="D95" s="56">
        <v>0</v>
      </c>
      <c r="E95" s="62" t="str">
        <f t="shared" si="2"/>
        <v>5CG</v>
      </c>
      <c r="F95" s="80"/>
    </row>
    <row r="96" spans="1:33" ht="69.95" customHeight="1">
      <c r="B96" s="72" t="s">
        <v>486</v>
      </c>
      <c r="C96" s="62" t="s">
        <v>412</v>
      </c>
      <c r="D96" s="56">
        <v>420</v>
      </c>
      <c r="E96" s="62" t="str">
        <f t="shared" si="2"/>
        <v>5DN</v>
      </c>
      <c r="F96" s="80"/>
    </row>
    <row r="97" spans="2:31" ht="69.95" customHeight="1">
      <c r="B97" s="72" t="s">
        <v>754</v>
      </c>
      <c r="C97" s="62" t="s">
        <v>753</v>
      </c>
      <c r="D97" s="56">
        <v>420</v>
      </c>
      <c r="E97" s="62" t="str">
        <f t="shared" si="2"/>
        <v>5DP</v>
      </c>
      <c r="F97" s="80"/>
    </row>
    <row r="98" spans="2:31" ht="69.95" customHeight="1">
      <c r="B98" s="72" t="s">
        <v>558</v>
      </c>
      <c r="C98" s="62" t="s">
        <v>190</v>
      </c>
      <c r="D98" s="56">
        <v>420</v>
      </c>
      <c r="E98" s="62" t="str">
        <f t="shared" si="2"/>
        <v>5DR</v>
      </c>
      <c r="F98" s="80"/>
    </row>
    <row r="99" spans="2:31" s="25" customFormat="1" ht="69.95" customHeight="1">
      <c r="B99" s="82" t="s">
        <v>559</v>
      </c>
      <c r="C99" s="81" t="s">
        <v>48</v>
      </c>
      <c r="D99" s="56">
        <v>420</v>
      </c>
      <c r="E99" s="81" t="str">
        <f t="shared" si="2"/>
        <v>5DT</v>
      </c>
      <c r="F99" s="79"/>
      <c r="G99" s="258"/>
      <c r="H99" s="258"/>
      <c r="I99" s="258"/>
      <c r="J99" s="258"/>
      <c r="K99" s="258"/>
      <c r="L99" s="258"/>
      <c r="M99" s="258"/>
      <c r="N99" s="258"/>
      <c r="O99" s="258"/>
      <c r="P99" s="258"/>
      <c r="Q99" s="258"/>
      <c r="R99" s="258"/>
      <c r="S99" s="258"/>
      <c r="T99" s="258"/>
      <c r="U99" s="258"/>
      <c r="V99" s="258"/>
      <c r="W99" s="258"/>
      <c r="X99" s="258"/>
      <c r="Y99" s="258"/>
      <c r="Z99" s="258"/>
      <c r="AA99" s="258"/>
      <c r="AB99" s="258"/>
      <c r="AC99" s="258"/>
      <c r="AD99" s="258"/>
      <c r="AE99" s="258"/>
    </row>
    <row r="100" spans="2:31" s="25" customFormat="1" ht="69.95" customHeight="1">
      <c r="B100" s="82" t="s">
        <v>636</v>
      </c>
      <c r="C100" s="147" t="s">
        <v>637</v>
      </c>
      <c r="D100" s="56">
        <v>420</v>
      </c>
      <c r="E100" s="147" t="str">
        <f t="shared" si="2"/>
        <v>61P</v>
      </c>
      <c r="F100" s="79"/>
      <c r="G100" s="258"/>
      <c r="H100" s="258"/>
      <c r="I100" s="258"/>
      <c r="J100" s="258"/>
      <c r="K100" s="258"/>
      <c r="L100" s="258"/>
      <c r="M100" s="258"/>
      <c r="N100" s="258"/>
      <c r="O100" s="258"/>
      <c r="P100" s="258"/>
      <c r="Q100" s="258"/>
      <c r="R100" s="258"/>
      <c r="S100" s="258"/>
      <c r="T100" s="258"/>
      <c r="U100" s="258"/>
      <c r="V100" s="258"/>
      <c r="W100" s="258"/>
      <c r="X100" s="258"/>
      <c r="Y100" s="258"/>
      <c r="Z100" s="258"/>
      <c r="AA100" s="258"/>
      <c r="AB100" s="258"/>
      <c r="AC100" s="258"/>
      <c r="AD100" s="258"/>
      <c r="AE100" s="258"/>
    </row>
    <row r="101" spans="2:31" s="25" customFormat="1" ht="69.95" customHeight="1" thickBot="1">
      <c r="B101" s="82" t="s">
        <v>550</v>
      </c>
      <c r="C101" s="147" t="s">
        <v>549</v>
      </c>
      <c r="D101" s="56">
        <v>420</v>
      </c>
      <c r="E101" s="147" t="str">
        <f t="shared" si="2"/>
        <v>61Q</v>
      </c>
      <c r="F101" s="79"/>
      <c r="G101" s="258"/>
      <c r="H101" s="258"/>
      <c r="I101" s="258"/>
      <c r="J101" s="258"/>
      <c r="K101" s="258"/>
      <c r="L101" s="258"/>
      <c r="M101" s="258"/>
      <c r="N101" s="258"/>
      <c r="O101" s="258"/>
      <c r="P101" s="258"/>
      <c r="Q101" s="258"/>
      <c r="R101" s="258"/>
      <c r="S101" s="258"/>
      <c r="T101" s="258"/>
      <c r="U101" s="258"/>
      <c r="V101" s="258"/>
      <c r="W101" s="258"/>
      <c r="X101" s="258"/>
      <c r="Y101" s="258"/>
      <c r="Z101" s="258"/>
      <c r="AA101" s="258"/>
      <c r="AB101" s="258"/>
      <c r="AC101" s="258"/>
      <c r="AD101" s="258"/>
      <c r="AE101" s="258"/>
    </row>
    <row r="102" spans="2:31" ht="39.75" customHeight="1">
      <c r="B102" s="41" t="s">
        <v>440</v>
      </c>
      <c r="C102" s="42"/>
      <c r="D102" s="42"/>
      <c r="E102" s="28"/>
      <c r="F102" s="36"/>
    </row>
    <row r="103" spans="2:31" ht="41.25" customHeight="1" thickBot="1">
      <c r="B103" s="29" t="s">
        <v>454</v>
      </c>
      <c r="C103" s="30"/>
      <c r="D103" s="30"/>
      <c r="E103" s="37"/>
      <c r="F103" s="38"/>
    </row>
  </sheetData>
  <mergeCells count="11">
    <mergeCell ref="B1:C5"/>
    <mergeCell ref="E1:F5"/>
    <mergeCell ref="B6:C6"/>
    <mergeCell ref="E6:F6"/>
    <mergeCell ref="B7:C7"/>
    <mergeCell ref="E7:F7"/>
    <mergeCell ref="B71:F71"/>
    <mergeCell ref="B75:F75"/>
    <mergeCell ref="B79:F79"/>
    <mergeCell ref="B85:F85"/>
    <mergeCell ref="B91:F91"/>
  </mergeCells>
  <conditionalFormatting sqref="D9:D10 D6 D80:D84 D92:D96 D69:D70 D72:D74 D78 D64:D65 D86:D90 D58:D62 D67 D12:D29 D31:D44 D46:D56 D98:D101">
    <cfRule type="cellIs" dxfId="99" priority="33" stopIfTrue="1" operator="equal">
      <formula>"?"</formula>
    </cfRule>
  </conditionalFormatting>
  <conditionalFormatting sqref="D68">
    <cfRule type="cellIs" dxfId="98" priority="6" stopIfTrue="1" operator="equal">
      <formula>"?"</formula>
    </cfRule>
  </conditionalFormatting>
  <conditionalFormatting sqref="D30">
    <cfRule type="cellIs" dxfId="97" priority="5" stopIfTrue="1" operator="equal">
      <formula>"?"</formula>
    </cfRule>
  </conditionalFormatting>
  <conditionalFormatting sqref="D45">
    <cfRule type="cellIs" dxfId="96" priority="4" stopIfTrue="1" operator="equal">
      <formula>"?"</formula>
    </cfRule>
  </conditionalFormatting>
  <conditionalFormatting sqref="D63">
    <cfRule type="cellIs" dxfId="95" priority="3" stopIfTrue="1" operator="equal">
      <formula>"?"</formula>
    </cfRule>
  </conditionalFormatting>
  <conditionalFormatting sqref="D76:D77">
    <cfRule type="cellIs" dxfId="94" priority="2" stopIfTrue="1" operator="equal">
      <formula>"?"</formula>
    </cfRule>
  </conditionalFormatting>
  <conditionalFormatting sqref="D97">
    <cfRule type="cellIs" dxfId="93" priority="1" stopIfTrue="1" operator="equal">
      <formula>"?"</formula>
    </cfRule>
  </conditionalFormatting>
  <hyperlinks>
    <hyperlink ref="B7:C7" location="'ΠΕΡΙΛΗΨΗ ΠΡΟΤΕΙΝΟΜΕΝΩΝ ΤΙΜΩΝ'!A1" display="Περίληψη προτεινόμενων τιμών"/>
  </hyperlinks>
  <printOptions horizontalCentered="1"/>
  <pageMargins left="0" right="0" top="0.19685039370078741" bottom="0.31496062992125984" header="3.937007874015748E-2" footer="0.31496062992125984"/>
  <pageSetup paperSize="9" scale="13" fitToHeight="2" orientation="portrait" r:id="rId1"/>
  <headerFooter alignWithMargins="0"/>
  <rowBreaks count="1" manualBreakCount="1">
    <brk id="70" min="1" max="9"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pageSetUpPr fitToPage="1"/>
  </sheetPr>
  <dimension ref="A1:GJ125"/>
  <sheetViews>
    <sheetView view="pageBreakPreview" topLeftCell="B1" zoomScale="27" zoomScaleNormal="25" zoomScaleSheetLayoutView="28" workbookViewId="0">
      <selection activeCell="F12" sqref="F12"/>
    </sheetView>
  </sheetViews>
  <sheetFormatPr defaultColWidth="28" defaultRowHeight="52.5" customHeight="1"/>
  <cols>
    <col min="1" max="1" width="15" style="1" hidden="1" customWidth="1"/>
    <col min="2" max="2" width="222.7109375" style="1" customWidth="1"/>
    <col min="3" max="3" width="22.42578125" style="1" customWidth="1"/>
    <col min="4" max="4" width="50.7109375" style="1" customWidth="1"/>
    <col min="5" max="5" width="20.28515625" customWidth="1"/>
    <col min="6" max="6" width="222.7109375" style="24" customWidth="1"/>
    <col min="7" max="7" width="8.85546875" customWidth="1"/>
    <col min="8" max="16" width="28" style="24" customWidth="1"/>
    <col min="17" max="16384" width="28" style="1"/>
  </cols>
  <sheetData>
    <row r="1" spans="2:192" ht="61.5" customHeight="1">
      <c r="B1" s="316" t="s">
        <v>772</v>
      </c>
      <c r="C1" s="317"/>
      <c r="D1" s="63" t="s">
        <v>374</v>
      </c>
      <c r="E1" s="320"/>
      <c r="F1" s="321"/>
      <c r="G1" s="1"/>
      <c r="H1" s="1"/>
      <c r="I1" s="1"/>
      <c r="J1" s="1"/>
      <c r="K1" s="1"/>
      <c r="L1" s="1"/>
      <c r="M1" s="1"/>
      <c r="N1" s="1"/>
      <c r="O1" s="1"/>
      <c r="P1" s="1"/>
    </row>
    <row r="2" spans="2:192" ht="108" customHeight="1">
      <c r="B2" s="318"/>
      <c r="C2" s="319"/>
      <c r="D2" s="60" t="s">
        <v>163</v>
      </c>
      <c r="E2" s="322"/>
      <c r="F2" s="323"/>
      <c r="G2" s="1"/>
      <c r="H2" s="1"/>
      <c r="I2" s="1"/>
      <c r="J2" s="1"/>
      <c r="K2" s="1"/>
      <c r="L2" s="1"/>
      <c r="M2" s="1"/>
      <c r="N2" s="1"/>
      <c r="O2" s="1"/>
      <c r="P2" s="1"/>
    </row>
    <row r="3" spans="2:192" ht="63.75" customHeight="1">
      <c r="B3" s="318"/>
      <c r="C3" s="319"/>
      <c r="D3" s="60">
        <v>1368</v>
      </c>
      <c r="E3" s="322"/>
      <c r="F3" s="323"/>
      <c r="G3" s="1"/>
      <c r="H3" s="1"/>
      <c r="I3" s="1"/>
      <c r="J3" s="1"/>
      <c r="K3" s="1"/>
      <c r="L3" s="1"/>
      <c r="M3" s="1"/>
      <c r="N3" s="1"/>
      <c r="O3" s="1"/>
      <c r="P3" s="1"/>
    </row>
    <row r="4" spans="2:192" ht="90.75" customHeight="1">
      <c r="B4" s="318"/>
      <c r="C4" s="319"/>
      <c r="D4" s="60" t="s">
        <v>164</v>
      </c>
      <c r="E4" s="322"/>
      <c r="F4" s="323"/>
      <c r="G4" s="1"/>
      <c r="H4" s="1"/>
      <c r="I4" s="1"/>
      <c r="J4" s="1"/>
      <c r="K4" s="1"/>
      <c r="L4" s="1"/>
      <c r="M4" s="1"/>
      <c r="N4" s="1"/>
      <c r="O4" s="1"/>
      <c r="P4" s="1"/>
    </row>
    <row r="5" spans="2:192" ht="61.5" customHeight="1">
      <c r="B5" s="318"/>
      <c r="C5" s="319"/>
      <c r="D5" s="61" t="s">
        <v>380</v>
      </c>
      <c r="E5" s="322"/>
      <c r="F5" s="323"/>
      <c r="G5" s="1"/>
      <c r="H5" s="1"/>
      <c r="I5" s="1"/>
      <c r="J5" s="1"/>
      <c r="K5" s="1"/>
      <c r="L5" s="1"/>
      <c r="M5" s="1"/>
      <c r="N5" s="1"/>
      <c r="O5" s="1"/>
      <c r="P5" s="1"/>
    </row>
    <row r="6" spans="2:192" ht="78" customHeight="1">
      <c r="B6" s="324" t="s">
        <v>427</v>
      </c>
      <c r="C6" s="325"/>
      <c r="D6" s="47">
        <v>20750</v>
      </c>
      <c r="E6" s="310"/>
      <c r="F6" s="311"/>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24"/>
      <c r="CH6" s="24"/>
      <c r="CI6" s="24"/>
      <c r="CJ6" s="24"/>
      <c r="CK6" s="24"/>
      <c r="CL6" s="24"/>
      <c r="CM6" s="24"/>
      <c r="CN6" s="24"/>
      <c r="CO6" s="24"/>
      <c r="CP6" s="24"/>
      <c r="CQ6" s="24"/>
      <c r="CR6" s="24"/>
      <c r="CS6" s="24"/>
      <c r="CT6" s="24"/>
      <c r="CU6" s="24"/>
      <c r="CV6" s="24"/>
      <c r="CW6" s="24"/>
      <c r="CX6" s="24"/>
      <c r="CY6" s="24"/>
      <c r="CZ6" s="24"/>
      <c r="DA6" s="24"/>
      <c r="DB6" s="24"/>
      <c r="DC6" s="24"/>
      <c r="DD6" s="24"/>
      <c r="DE6" s="24"/>
      <c r="DF6" s="24"/>
      <c r="DG6" s="24"/>
      <c r="DH6" s="24"/>
      <c r="DI6" s="24"/>
      <c r="DJ6" s="24"/>
      <c r="DK6" s="24"/>
      <c r="DL6" s="24"/>
      <c r="DM6" s="24"/>
      <c r="DN6" s="24"/>
      <c r="DO6" s="24"/>
      <c r="DP6" s="24"/>
      <c r="DQ6" s="24"/>
      <c r="DR6" s="24"/>
      <c r="DS6" s="24"/>
      <c r="DT6" s="24"/>
      <c r="DU6" s="24"/>
      <c r="DV6" s="24"/>
      <c r="DW6" s="24"/>
      <c r="DX6" s="24"/>
      <c r="DY6" s="24"/>
      <c r="DZ6" s="24"/>
      <c r="EA6" s="24"/>
      <c r="EB6" s="24"/>
      <c r="EC6" s="24"/>
      <c r="ED6" s="24"/>
      <c r="EE6" s="24"/>
      <c r="EF6" s="24"/>
      <c r="EG6" s="24"/>
      <c r="EH6" s="24"/>
      <c r="EI6" s="24"/>
      <c r="EJ6" s="24"/>
      <c r="EK6" s="24"/>
      <c r="EL6" s="24"/>
      <c r="EM6" s="24"/>
      <c r="EN6" s="24"/>
      <c r="EO6" s="24"/>
      <c r="EP6" s="24"/>
      <c r="EQ6" s="24"/>
      <c r="ER6" s="24"/>
      <c r="ES6" s="24"/>
      <c r="ET6" s="24"/>
      <c r="EU6" s="24"/>
      <c r="EV6" s="24"/>
      <c r="EW6" s="24"/>
      <c r="EX6" s="24"/>
      <c r="EY6" s="24"/>
      <c r="EZ6" s="24"/>
      <c r="FA6" s="24"/>
      <c r="FB6" s="24"/>
      <c r="FC6" s="24"/>
      <c r="FD6" s="24"/>
      <c r="FE6" s="24"/>
      <c r="FF6" s="24"/>
      <c r="FG6" s="24"/>
      <c r="FH6" s="24"/>
      <c r="FI6" s="24"/>
      <c r="FJ6" s="24"/>
      <c r="FK6" s="24"/>
      <c r="FL6" s="24"/>
      <c r="FM6" s="24"/>
      <c r="FN6" s="24"/>
      <c r="FO6" s="24"/>
      <c r="FP6" s="24"/>
      <c r="FQ6" s="24"/>
      <c r="FR6" s="24"/>
      <c r="FS6" s="24"/>
      <c r="FT6" s="24"/>
      <c r="FU6" s="24"/>
      <c r="FV6" s="24"/>
      <c r="FW6" s="24"/>
      <c r="FX6" s="24"/>
      <c r="FY6" s="24"/>
      <c r="FZ6" s="24"/>
      <c r="GA6" s="24"/>
      <c r="GB6" s="24"/>
      <c r="GC6" s="24"/>
      <c r="GD6" s="24"/>
      <c r="GE6" s="24"/>
      <c r="GF6" s="24"/>
      <c r="GG6" s="24"/>
      <c r="GH6" s="24"/>
      <c r="GI6" s="24"/>
      <c r="GJ6" s="24"/>
    </row>
    <row r="7" spans="2:192" ht="52.5" customHeight="1">
      <c r="B7" s="312" t="s">
        <v>226</v>
      </c>
      <c r="C7" s="313"/>
      <c r="D7" s="48" t="s">
        <v>731</v>
      </c>
      <c r="E7" s="310"/>
      <c r="F7" s="311"/>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c r="CJ7" s="24"/>
      <c r="CK7" s="24"/>
      <c r="CL7" s="24"/>
      <c r="CM7" s="24"/>
      <c r="CN7" s="24"/>
      <c r="CO7" s="24"/>
      <c r="CP7" s="24"/>
      <c r="CQ7" s="24"/>
      <c r="CR7" s="24"/>
      <c r="CS7" s="24"/>
      <c r="CT7" s="24"/>
      <c r="CU7" s="24"/>
      <c r="CV7" s="24"/>
      <c r="CW7" s="24"/>
      <c r="CX7" s="24"/>
      <c r="CY7" s="24"/>
      <c r="CZ7" s="24"/>
      <c r="DA7" s="24"/>
      <c r="DB7" s="24"/>
      <c r="DC7" s="24"/>
      <c r="DD7" s="24"/>
      <c r="DE7" s="24"/>
      <c r="DF7" s="24"/>
      <c r="DG7" s="24"/>
      <c r="DH7" s="24"/>
      <c r="DI7" s="24"/>
      <c r="DJ7" s="24"/>
      <c r="DK7" s="24"/>
      <c r="DL7" s="24"/>
      <c r="DM7" s="24"/>
      <c r="DN7" s="24"/>
      <c r="DO7" s="24"/>
      <c r="DP7" s="24"/>
      <c r="DQ7" s="24"/>
      <c r="DR7" s="24"/>
      <c r="DS7" s="24"/>
      <c r="DT7" s="24"/>
      <c r="DU7" s="24"/>
      <c r="DV7" s="24"/>
      <c r="DW7" s="24"/>
      <c r="DX7" s="24"/>
      <c r="DY7" s="24"/>
      <c r="DZ7" s="24"/>
      <c r="EA7" s="24"/>
      <c r="EB7" s="24"/>
      <c r="EC7" s="24"/>
      <c r="ED7" s="24"/>
      <c r="EE7" s="24"/>
      <c r="EF7" s="24"/>
      <c r="EG7" s="24"/>
      <c r="EH7" s="24"/>
      <c r="EI7" s="24"/>
      <c r="EJ7" s="24"/>
      <c r="EK7" s="24"/>
      <c r="EL7" s="24"/>
      <c r="EM7" s="24"/>
      <c r="EN7" s="24"/>
      <c r="EO7" s="24"/>
      <c r="EP7" s="24"/>
      <c r="EQ7" s="24"/>
      <c r="ER7" s="24"/>
      <c r="ES7" s="24"/>
      <c r="ET7" s="24"/>
      <c r="EU7" s="24"/>
      <c r="EV7" s="24"/>
      <c r="EW7" s="24"/>
      <c r="EX7" s="24"/>
      <c r="EY7" s="24"/>
      <c r="EZ7" s="24"/>
      <c r="FA7" s="24"/>
      <c r="FB7" s="24"/>
      <c r="FC7" s="24"/>
      <c r="FD7" s="24"/>
      <c r="FE7" s="24"/>
      <c r="FF7" s="24"/>
      <c r="FG7" s="24"/>
      <c r="FH7" s="24"/>
      <c r="FI7" s="24"/>
      <c r="FJ7" s="24"/>
      <c r="FK7" s="24"/>
      <c r="FL7" s="24"/>
      <c r="FM7" s="24"/>
      <c r="FN7" s="24"/>
      <c r="FO7" s="24"/>
      <c r="FP7" s="24"/>
      <c r="FQ7" s="24"/>
      <c r="FR7" s="24"/>
      <c r="FS7" s="24"/>
      <c r="FT7" s="24"/>
      <c r="FU7" s="24"/>
      <c r="FV7" s="24"/>
      <c r="FW7" s="24"/>
      <c r="FX7" s="24"/>
      <c r="FY7" s="24"/>
      <c r="FZ7" s="24"/>
      <c r="GA7" s="24"/>
      <c r="GB7" s="24"/>
      <c r="GC7" s="24"/>
      <c r="GD7" s="24"/>
      <c r="GE7" s="24"/>
      <c r="GF7" s="24"/>
      <c r="GG7" s="24"/>
      <c r="GH7" s="24"/>
      <c r="GI7" s="24"/>
      <c r="GJ7" s="24"/>
    </row>
    <row r="8" spans="2:192" ht="69" customHeight="1">
      <c r="B8" s="64" t="s">
        <v>373</v>
      </c>
      <c r="C8" s="49" t="s">
        <v>429</v>
      </c>
      <c r="D8" s="50"/>
      <c r="E8" s="49" t="s">
        <v>429</v>
      </c>
      <c r="F8" s="65" t="s">
        <v>372</v>
      </c>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24"/>
      <c r="CM8" s="24"/>
      <c r="CN8" s="24"/>
      <c r="CO8" s="24"/>
      <c r="CP8" s="24"/>
      <c r="CQ8" s="24"/>
      <c r="CR8" s="24"/>
      <c r="CS8" s="24"/>
      <c r="CT8" s="24"/>
      <c r="CU8" s="24"/>
      <c r="CV8" s="24"/>
      <c r="CW8" s="24"/>
      <c r="CX8" s="24"/>
      <c r="CY8" s="24"/>
      <c r="CZ8" s="24"/>
      <c r="DA8" s="24"/>
      <c r="DB8" s="24"/>
      <c r="DC8" s="24"/>
      <c r="DD8" s="24"/>
      <c r="DE8" s="24"/>
      <c r="DF8" s="24"/>
      <c r="DG8" s="24"/>
      <c r="DH8" s="24"/>
      <c r="DI8" s="24"/>
      <c r="DJ8" s="24"/>
      <c r="DK8" s="24"/>
      <c r="DL8" s="24"/>
      <c r="DM8" s="24"/>
      <c r="DN8" s="24"/>
      <c r="DO8" s="24"/>
      <c r="DP8" s="24"/>
      <c r="DQ8" s="24"/>
      <c r="DR8" s="24"/>
      <c r="DS8" s="24"/>
      <c r="DT8" s="24"/>
      <c r="DU8" s="24"/>
      <c r="DV8" s="24"/>
      <c r="DW8" s="24"/>
      <c r="DX8" s="24"/>
      <c r="DY8" s="24"/>
      <c r="DZ8" s="24"/>
      <c r="EA8" s="24"/>
      <c r="EB8" s="24"/>
      <c r="EC8" s="24"/>
      <c r="ED8" s="24"/>
      <c r="EE8" s="24"/>
      <c r="EF8" s="24"/>
      <c r="EG8" s="24"/>
      <c r="EH8" s="24"/>
      <c r="EI8" s="24"/>
      <c r="EJ8" s="24"/>
      <c r="EK8" s="24"/>
      <c r="EL8" s="24"/>
      <c r="EM8" s="24"/>
      <c r="EN8" s="24"/>
      <c r="EO8" s="24"/>
      <c r="EP8" s="24"/>
      <c r="EQ8" s="24"/>
      <c r="ER8" s="24"/>
      <c r="ES8" s="24"/>
      <c r="ET8" s="24"/>
      <c r="EU8" s="24"/>
      <c r="EV8" s="24"/>
      <c r="EW8" s="24"/>
      <c r="EX8" s="24"/>
      <c r="EY8" s="24"/>
      <c r="EZ8" s="24"/>
      <c r="FA8" s="24"/>
      <c r="FB8" s="24"/>
      <c r="FC8" s="24"/>
      <c r="FD8" s="24"/>
      <c r="FE8" s="24"/>
      <c r="FF8" s="24"/>
      <c r="FG8" s="24"/>
      <c r="FH8" s="24"/>
      <c r="FI8" s="24"/>
      <c r="FJ8" s="24"/>
      <c r="FK8" s="24"/>
      <c r="FL8" s="24"/>
      <c r="FM8" s="24"/>
      <c r="FN8" s="24"/>
      <c r="FO8" s="24"/>
      <c r="FP8" s="24"/>
      <c r="FQ8" s="24"/>
      <c r="FR8" s="24"/>
      <c r="FS8" s="24"/>
      <c r="FT8" s="24"/>
      <c r="FU8" s="24"/>
      <c r="FV8" s="24"/>
      <c r="FW8" s="24"/>
      <c r="FX8" s="24"/>
      <c r="FY8" s="24"/>
      <c r="FZ8" s="24"/>
      <c r="GA8" s="24"/>
      <c r="GB8" s="24"/>
      <c r="GC8" s="24"/>
      <c r="GD8" s="24"/>
      <c r="GE8" s="24"/>
      <c r="GF8" s="24"/>
      <c r="GG8" s="24"/>
      <c r="GH8" s="24"/>
      <c r="GI8" s="24"/>
      <c r="GJ8" s="24"/>
    </row>
    <row r="9" spans="2:192" ht="69.95" customHeight="1">
      <c r="B9" s="66" t="s">
        <v>77</v>
      </c>
      <c r="C9" s="51"/>
      <c r="D9" s="53" t="s">
        <v>431</v>
      </c>
      <c r="E9" s="54"/>
      <c r="F9" s="79"/>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c r="CA9" s="24"/>
      <c r="CB9" s="24"/>
      <c r="CC9" s="24"/>
      <c r="CD9" s="24"/>
      <c r="CE9" s="24"/>
      <c r="CF9" s="24"/>
      <c r="CG9" s="24"/>
      <c r="CH9" s="24"/>
      <c r="CI9" s="24"/>
      <c r="CJ9" s="24"/>
      <c r="CK9" s="24"/>
      <c r="CL9" s="24"/>
      <c r="CM9" s="24"/>
      <c r="CN9" s="24"/>
      <c r="CO9" s="24"/>
      <c r="CP9" s="24"/>
      <c r="CQ9" s="24"/>
      <c r="CR9" s="24"/>
      <c r="CS9" s="24"/>
      <c r="CT9" s="24"/>
      <c r="CU9" s="24"/>
      <c r="CV9" s="24"/>
      <c r="CW9" s="24"/>
      <c r="CX9" s="24"/>
      <c r="CY9" s="24"/>
      <c r="CZ9" s="24"/>
      <c r="DA9" s="24"/>
      <c r="DB9" s="24"/>
      <c r="DC9" s="24"/>
      <c r="DD9" s="24"/>
      <c r="DE9" s="24"/>
      <c r="DF9" s="24"/>
      <c r="DG9" s="24"/>
      <c r="DH9" s="24"/>
      <c r="DI9" s="24"/>
      <c r="DJ9" s="24"/>
      <c r="DK9" s="24"/>
      <c r="DL9" s="24"/>
      <c r="DM9" s="24"/>
      <c r="DN9" s="24"/>
      <c r="DO9" s="24"/>
      <c r="DP9" s="24"/>
      <c r="DQ9" s="24"/>
      <c r="DR9" s="24"/>
      <c r="DS9" s="24"/>
      <c r="DT9" s="24"/>
      <c r="DU9" s="24"/>
      <c r="DV9" s="24"/>
      <c r="DW9" s="24"/>
      <c r="DX9" s="24"/>
      <c r="DY9" s="24"/>
      <c r="DZ9" s="24"/>
      <c r="EA9" s="24"/>
      <c r="EB9" s="24"/>
      <c r="EC9" s="24"/>
      <c r="ED9" s="24"/>
      <c r="EE9" s="24"/>
      <c r="EF9" s="24"/>
      <c r="EG9" s="24"/>
      <c r="EH9" s="24"/>
      <c r="EI9" s="24"/>
      <c r="EJ9" s="24"/>
      <c r="EK9" s="24"/>
      <c r="EL9" s="24"/>
      <c r="EM9" s="24"/>
      <c r="EN9" s="24"/>
      <c r="EO9" s="24"/>
      <c r="EP9" s="24"/>
      <c r="EQ9" s="24"/>
      <c r="ER9" s="24"/>
      <c r="ES9" s="24"/>
      <c r="ET9" s="24"/>
      <c r="EU9" s="24"/>
      <c r="EV9" s="24"/>
      <c r="EW9" s="24"/>
      <c r="EX9" s="24"/>
      <c r="EY9" s="24"/>
      <c r="EZ9" s="24"/>
      <c r="FA9" s="24"/>
      <c r="FB9" s="24"/>
      <c r="FC9" s="24"/>
      <c r="FD9" s="24"/>
      <c r="FE9" s="24"/>
      <c r="FF9" s="24"/>
      <c r="FG9" s="24"/>
      <c r="FH9" s="24"/>
      <c r="FI9" s="24"/>
      <c r="FJ9" s="24"/>
      <c r="FK9" s="24"/>
      <c r="FL9" s="24"/>
      <c r="FM9" s="24"/>
      <c r="FN9" s="24"/>
      <c r="FO9" s="24"/>
      <c r="FP9" s="24"/>
      <c r="FQ9" s="24"/>
      <c r="FR9" s="24"/>
      <c r="FS9" s="24"/>
      <c r="FT9" s="24"/>
      <c r="FU9" s="24"/>
      <c r="FV9" s="24"/>
      <c r="FW9" s="24"/>
      <c r="FX9" s="24"/>
      <c r="FY9" s="24"/>
      <c r="FZ9" s="24"/>
      <c r="GA9" s="24"/>
      <c r="GB9" s="24"/>
      <c r="GC9" s="24"/>
      <c r="GD9" s="24"/>
      <c r="GE9" s="24"/>
      <c r="GF9" s="24"/>
      <c r="GG9" s="24"/>
      <c r="GH9" s="24"/>
      <c r="GI9" s="24"/>
      <c r="GJ9" s="24"/>
    </row>
    <row r="10" spans="2:192" ht="69.95" customHeight="1">
      <c r="B10" s="66" t="s">
        <v>78</v>
      </c>
      <c r="C10" s="51"/>
      <c r="D10" s="53" t="s">
        <v>431</v>
      </c>
      <c r="E10" s="54"/>
      <c r="F10" s="79"/>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24"/>
      <c r="CO10" s="24"/>
      <c r="CP10" s="24"/>
      <c r="CQ10" s="24"/>
      <c r="CR10" s="24"/>
      <c r="CS10" s="24"/>
      <c r="CT10" s="24"/>
      <c r="CU10" s="24"/>
      <c r="CV10" s="24"/>
      <c r="CW10" s="24"/>
      <c r="CX10" s="24"/>
      <c r="CY10" s="24"/>
      <c r="CZ10" s="24"/>
      <c r="DA10" s="24"/>
      <c r="DB10" s="24"/>
      <c r="DC10" s="24"/>
      <c r="DD10" s="24"/>
      <c r="DE10" s="24"/>
      <c r="DF10" s="24"/>
      <c r="DG10" s="24"/>
      <c r="DH10" s="24"/>
      <c r="DI10" s="24"/>
      <c r="DJ10" s="24"/>
      <c r="DK10" s="24"/>
      <c r="DL10" s="24"/>
      <c r="DM10" s="24"/>
      <c r="DN10" s="24"/>
      <c r="DO10" s="24"/>
      <c r="DP10" s="24"/>
      <c r="DQ10" s="24"/>
      <c r="DR10" s="24"/>
      <c r="DS10" s="24"/>
      <c r="DT10" s="24"/>
      <c r="DU10" s="24"/>
      <c r="DV10" s="24"/>
      <c r="DW10" s="24"/>
      <c r="DX10" s="24"/>
      <c r="DY10" s="24"/>
      <c r="DZ10" s="24"/>
      <c r="EA10" s="24"/>
      <c r="EB10" s="24"/>
      <c r="EC10" s="24"/>
      <c r="ED10" s="24"/>
      <c r="EE10" s="24"/>
      <c r="EF10" s="24"/>
      <c r="EG10" s="24"/>
      <c r="EH10" s="24"/>
      <c r="EI10" s="24"/>
      <c r="EJ10" s="24"/>
      <c r="EK10" s="24"/>
      <c r="EL10" s="24"/>
      <c r="EM10" s="24"/>
      <c r="EN10" s="24"/>
      <c r="EO10" s="24"/>
      <c r="EP10" s="24"/>
      <c r="EQ10" s="24"/>
      <c r="ER10" s="24"/>
      <c r="ES10" s="24"/>
      <c r="ET10" s="24"/>
      <c r="EU10" s="24"/>
      <c r="EV10" s="24"/>
      <c r="EW10" s="24"/>
      <c r="EX10" s="24"/>
      <c r="EY10" s="24"/>
      <c r="EZ10" s="24"/>
      <c r="FA10" s="24"/>
      <c r="FB10" s="24"/>
      <c r="FC10" s="24"/>
      <c r="FD10" s="24"/>
      <c r="FE10" s="24"/>
      <c r="FF10" s="24"/>
      <c r="FG10" s="24"/>
      <c r="FH10" s="24"/>
      <c r="FI10" s="24"/>
      <c r="FJ10" s="24"/>
      <c r="FK10" s="24"/>
      <c r="FL10" s="24"/>
      <c r="FM10" s="24"/>
      <c r="FN10" s="24"/>
      <c r="FO10" s="24"/>
      <c r="FP10" s="24"/>
      <c r="FQ10" s="24"/>
      <c r="FR10" s="24"/>
      <c r="FS10" s="24"/>
      <c r="FT10" s="24"/>
      <c r="FU10" s="24"/>
      <c r="FV10" s="24"/>
      <c r="FW10" s="24"/>
      <c r="FX10" s="24"/>
      <c r="FY10" s="24"/>
      <c r="FZ10" s="24"/>
      <c r="GA10" s="24"/>
      <c r="GB10" s="24"/>
      <c r="GC10" s="24"/>
      <c r="GD10" s="24"/>
      <c r="GE10" s="24"/>
      <c r="GF10" s="24"/>
      <c r="GG10" s="24"/>
      <c r="GH10" s="24"/>
      <c r="GI10" s="24"/>
      <c r="GJ10" s="24"/>
    </row>
    <row r="11" spans="2:192" ht="69.95" customHeight="1">
      <c r="B11" s="66" t="s">
        <v>75</v>
      </c>
      <c r="C11" s="51"/>
      <c r="D11" s="53" t="s">
        <v>431</v>
      </c>
      <c r="E11" s="54"/>
      <c r="F11" s="79"/>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24"/>
      <c r="CO11" s="24"/>
      <c r="CP11" s="24"/>
      <c r="CQ11" s="24"/>
      <c r="CR11" s="24"/>
      <c r="CS11" s="24"/>
      <c r="CT11" s="24"/>
      <c r="CU11" s="24"/>
      <c r="CV11" s="24"/>
      <c r="CW11" s="24"/>
      <c r="CX11" s="24"/>
      <c r="CY11" s="24"/>
      <c r="CZ11" s="24"/>
      <c r="DA11" s="24"/>
      <c r="DB11" s="24"/>
      <c r="DC11" s="24"/>
      <c r="DD11" s="24"/>
      <c r="DE11" s="24"/>
      <c r="DF11" s="24"/>
      <c r="DG11" s="24"/>
      <c r="DH11" s="24"/>
      <c r="DI11" s="24"/>
      <c r="DJ11" s="24"/>
      <c r="DK11" s="24"/>
      <c r="DL11" s="24"/>
      <c r="DM11" s="24"/>
      <c r="DN11" s="24"/>
      <c r="DO11" s="24"/>
      <c r="DP11" s="24"/>
      <c r="DQ11" s="24"/>
      <c r="DR11" s="24"/>
      <c r="DS11" s="24"/>
      <c r="DT11" s="24"/>
      <c r="DU11" s="24"/>
      <c r="DV11" s="24"/>
      <c r="DW11" s="24"/>
      <c r="DX11" s="24"/>
      <c r="DY11" s="24"/>
      <c r="DZ11" s="24"/>
      <c r="EA11" s="24"/>
      <c r="EB11" s="24"/>
      <c r="EC11" s="24"/>
      <c r="ED11" s="24"/>
      <c r="EE11" s="24"/>
      <c r="EF11" s="24"/>
      <c r="EG11" s="24"/>
      <c r="EH11" s="24"/>
      <c r="EI11" s="24"/>
      <c r="EJ11" s="24"/>
      <c r="EK11" s="24"/>
      <c r="EL11" s="24"/>
      <c r="EM11" s="24"/>
      <c r="EN11" s="24"/>
      <c r="EO11" s="24"/>
      <c r="EP11" s="24"/>
      <c r="EQ11" s="24"/>
      <c r="ER11" s="24"/>
      <c r="ES11" s="24"/>
      <c r="ET11" s="24"/>
      <c r="EU11" s="24"/>
      <c r="EV11" s="24"/>
      <c r="EW11" s="24"/>
      <c r="EX11" s="24"/>
      <c r="EY11" s="24"/>
      <c r="EZ11" s="24"/>
      <c r="FA11" s="24"/>
      <c r="FB11" s="24"/>
      <c r="FC11" s="24"/>
      <c r="FD11" s="24"/>
      <c r="FE11" s="24"/>
      <c r="FF11" s="24"/>
      <c r="FG11" s="24"/>
      <c r="FH11" s="24"/>
      <c r="FI11" s="24"/>
      <c r="FJ11" s="24"/>
      <c r="FK11" s="24"/>
      <c r="FL11" s="24"/>
      <c r="FM11" s="24"/>
      <c r="FN11" s="24"/>
      <c r="FO11" s="24"/>
      <c r="FP11" s="24"/>
      <c r="FQ11" s="24"/>
      <c r="FR11" s="24"/>
      <c r="FS11" s="24"/>
      <c r="FT11" s="24"/>
      <c r="FU11" s="24"/>
      <c r="FV11" s="24"/>
      <c r="FW11" s="24"/>
      <c r="FX11" s="24"/>
      <c r="FY11" s="24"/>
      <c r="FZ11" s="24"/>
      <c r="GA11" s="24"/>
      <c r="GB11" s="24"/>
      <c r="GC11" s="24"/>
      <c r="GD11" s="24"/>
      <c r="GE11" s="24"/>
      <c r="GF11" s="24"/>
      <c r="GG11" s="24"/>
      <c r="GH11" s="24"/>
      <c r="GI11" s="24"/>
      <c r="GJ11" s="24"/>
    </row>
    <row r="12" spans="2:192" ht="69.95" customHeight="1">
      <c r="B12" s="66" t="s">
        <v>464</v>
      </c>
      <c r="C12" s="51"/>
      <c r="D12" s="53" t="s">
        <v>431</v>
      </c>
      <c r="E12" s="54"/>
      <c r="F12" s="79"/>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c r="CZ12" s="24"/>
      <c r="DA12" s="24"/>
      <c r="DB12" s="24"/>
      <c r="DC12" s="24"/>
      <c r="DD12" s="24"/>
      <c r="DE12" s="24"/>
      <c r="DF12" s="24"/>
      <c r="DG12" s="24"/>
      <c r="DH12" s="24"/>
      <c r="DI12" s="24"/>
      <c r="DJ12" s="24"/>
      <c r="DK12" s="24"/>
      <c r="DL12" s="24"/>
      <c r="DM12" s="24"/>
      <c r="DN12" s="24"/>
      <c r="DO12" s="24"/>
      <c r="DP12" s="24"/>
      <c r="DQ12" s="24"/>
      <c r="DR12" s="24"/>
      <c r="DS12" s="24"/>
      <c r="DT12" s="24"/>
      <c r="DU12" s="24"/>
      <c r="DV12" s="24"/>
      <c r="DW12" s="24"/>
      <c r="DX12" s="24"/>
      <c r="DY12" s="24"/>
      <c r="DZ12" s="24"/>
      <c r="EA12" s="24"/>
      <c r="EB12" s="24"/>
      <c r="EC12" s="24"/>
      <c r="ED12" s="24"/>
      <c r="EE12" s="24"/>
      <c r="EF12" s="24"/>
      <c r="EG12" s="24"/>
      <c r="EH12" s="24"/>
      <c r="EI12" s="24"/>
      <c r="EJ12" s="24"/>
      <c r="EK12" s="24"/>
      <c r="EL12" s="24"/>
      <c r="EM12" s="24"/>
      <c r="EN12" s="24"/>
      <c r="EO12" s="24"/>
      <c r="EP12" s="24"/>
      <c r="EQ12" s="24"/>
      <c r="ER12" s="24"/>
      <c r="ES12" s="24"/>
      <c r="ET12" s="24"/>
      <c r="EU12" s="24"/>
      <c r="EV12" s="24"/>
      <c r="EW12" s="24"/>
      <c r="EX12" s="24"/>
      <c r="EY12" s="24"/>
      <c r="EZ12" s="24"/>
      <c r="FA12" s="24"/>
      <c r="FB12" s="24"/>
      <c r="FC12" s="24"/>
      <c r="FD12" s="24"/>
      <c r="FE12" s="24"/>
      <c r="FF12" s="24"/>
      <c r="FG12" s="24"/>
      <c r="FH12" s="24"/>
      <c r="FI12" s="24"/>
      <c r="FJ12" s="24"/>
      <c r="FK12" s="24"/>
      <c r="FL12" s="24"/>
      <c r="FM12" s="24"/>
      <c r="FN12" s="24"/>
      <c r="FO12" s="24"/>
      <c r="FP12" s="24"/>
      <c r="FQ12" s="24"/>
      <c r="FR12" s="24"/>
      <c r="FS12" s="24"/>
      <c r="FT12" s="24"/>
      <c r="FU12" s="24"/>
      <c r="FV12" s="24"/>
      <c r="FW12" s="24"/>
      <c r="FX12" s="24"/>
      <c r="FY12" s="24"/>
      <c r="FZ12" s="24"/>
      <c r="GA12" s="24"/>
      <c r="GB12" s="24"/>
      <c r="GC12" s="24"/>
      <c r="GD12" s="24"/>
      <c r="GE12" s="24"/>
      <c r="GF12" s="24"/>
      <c r="GG12" s="24"/>
      <c r="GH12" s="24"/>
      <c r="GI12" s="24"/>
      <c r="GJ12" s="24"/>
    </row>
    <row r="13" spans="2:192" ht="69.95" customHeight="1">
      <c r="B13" s="66" t="s">
        <v>63</v>
      </c>
      <c r="C13" s="51"/>
      <c r="D13" s="53" t="s">
        <v>431</v>
      </c>
      <c r="E13" s="54"/>
      <c r="F13" s="79"/>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c r="DK13" s="24"/>
      <c r="DL13" s="24"/>
      <c r="DM13" s="24"/>
      <c r="DN13" s="24"/>
      <c r="DO13" s="24"/>
      <c r="DP13" s="24"/>
      <c r="DQ13" s="24"/>
      <c r="DR13" s="24"/>
      <c r="DS13" s="24"/>
      <c r="DT13" s="24"/>
      <c r="DU13" s="24"/>
      <c r="DV13" s="24"/>
      <c r="DW13" s="24"/>
      <c r="DX13" s="24"/>
      <c r="DY13" s="24"/>
      <c r="DZ13" s="24"/>
      <c r="EA13" s="24"/>
      <c r="EB13" s="24"/>
      <c r="EC13" s="24"/>
      <c r="ED13" s="24"/>
      <c r="EE13" s="24"/>
      <c r="EF13" s="24"/>
      <c r="EG13" s="24"/>
      <c r="EH13" s="24"/>
      <c r="EI13" s="24"/>
      <c r="EJ13" s="24"/>
      <c r="EK13" s="24"/>
      <c r="EL13" s="24"/>
      <c r="EM13" s="24"/>
      <c r="EN13" s="24"/>
      <c r="EO13" s="24"/>
      <c r="EP13" s="24"/>
      <c r="EQ13" s="24"/>
      <c r="ER13" s="24"/>
      <c r="ES13" s="24"/>
      <c r="ET13" s="24"/>
      <c r="EU13" s="24"/>
      <c r="EV13" s="24"/>
      <c r="EW13" s="24"/>
      <c r="EX13" s="24"/>
      <c r="EY13" s="24"/>
      <c r="EZ13" s="24"/>
      <c r="FA13" s="24"/>
      <c r="FB13" s="24"/>
      <c r="FC13" s="24"/>
      <c r="FD13" s="24"/>
      <c r="FE13" s="24"/>
      <c r="FF13" s="24"/>
      <c r="FG13" s="24"/>
      <c r="FH13" s="24"/>
      <c r="FI13" s="24"/>
      <c r="FJ13" s="24"/>
      <c r="FK13" s="24"/>
      <c r="FL13" s="24"/>
      <c r="FM13" s="24"/>
      <c r="FN13" s="24"/>
      <c r="FO13" s="24"/>
      <c r="FP13" s="24"/>
      <c r="FQ13" s="24"/>
      <c r="FR13" s="24"/>
      <c r="FS13" s="24"/>
      <c r="FT13" s="24"/>
      <c r="FU13" s="24"/>
      <c r="FV13" s="24"/>
      <c r="FW13" s="24"/>
      <c r="FX13" s="24"/>
      <c r="FY13" s="24"/>
      <c r="FZ13" s="24"/>
      <c r="GA13" s="24"/>
      <c r="GB13" s="24"/>
      <c r="GC13" s="24"/>
      <c r="GD13" s="24"/>
      <c r="GE13" s="24"/>
      <c r="GF13" s="24"/>
      <c r="GG13" s="24"/>
      <c r="GH13" s="24"/>
      <c r="GI13" s="24"/>
      <c r="GJ13" s="24"/>
    </row>
    <row r="14" spans="2:192" ht="69.95" customHeight="1">
      <c r="B14" s="66" t="s">
        <v>64</v>
      </c>
      <c r="C14" s="51"/>
      <c r="D14" s="53" t="s">
        <v>431</v>
      </c>
      <c r="E14" s="54"/>
      <c r="F14" s="79"/>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24"/>
      <c r="DJ14" s="24"/>
      <c r="DK14" s="24"/>
      <c r="DL14" s="24"/>
      <c r="DM14" s="24"/>
      <c r="DN14" s="24"/>
      <c r="DO14" s="24"/>
      <c r="DP14" s="24"/>
      <c r="DQ14" s="24"/>
      <c r="DR14" s="24"/>
      <c r="DS14" s="24"/>
      <c r="DT14" s="24"/>
      <c r="DU14" s="24"/>
      <c r="DV14" s="24"/>
      <c r="DW14" s="24"/>
      <c r="DX14" s="24"/>
      <c r="DY14" s="24"/>
      <c r="DZ14" s="24"/>
      <c r="EA14" s="24"/>
      <c r="EB14" s="24"/>
      <c r="EC14" s="24"/>
      <c r="ED14" s="24"/>
      <c r="EE14" s="24"/>
      <c r="EF14" s="24"/>
      <c r="EG14" s="24"/>
      <c r="EH14" s="24"/>
      <c r="EI14" s="24"/>
      <c r="EJ14" s="24"/>
      <c r="EK14" s="24"/>
      <c r="EL14" s="24"/>
      <c r="EM14" s="24"/>
      <c r="EN14" s="24"/>
      <c r="EO14" s="24"/>
      <c r="EP14" s="24"/>
      <c r="EQ14" s="24"/>
      <c r="ER14" s="24"/>
      <c r="ES14" s="24"/>
      <c r="ET14" s="24"/>
      <c r="EU14" s="24"/>
      <c r="EV14" s="24"/>
      <c r="EW14" s="24"/>
      <c r="EX14" s="24"/>
      <c r="EY14" s="24"/>
      <c r="EZ14" s="24"/>
      <c r="FA14" s="24"/>
      <c r="FB14" s="24"/>
      <c r="FC14" s="24"/>
      <c r="FD14" s="24"/>
      <c r="FE14" s="24"/>
      <c r="FF14" s="24"/>
      <c r="FG14" s="24"/>
      <c r="FH14" s="24"/>
      <c r="FI14" s="24"/>
      <c r="FJ14" s="24"/>
      <c r="FK14" s="24"/>
      <c r="FL14" s="24"/>
      <c r="FM14" s="24"/>
      <c r="FN14" s="24"/>
      <c r="FO14" s="24"/>
      <c r="FP14" s="24"/>
      <c r="FQ14" s="24"/>
      <c r="FR14" s="24"/>
      <c r="FS14" s="24"/>
      <c r="FT14" s="24"/>
      <c r="FU14" s="24"/>
      <c r="FV14" s="24"/>
      <c r="FW14" s="24"/>
      <c r="FX14" s="24"/>
      <c r="FY14" s="24"/>
      <c r="FZ14" s="24"/>
      <c r="GA14" s="24"/>
      <c r="GB14" s="24"/>
      <c r="GC14" s="24"/>
      <c r="GD14" s="24"/>
      <c r="GE14" s="24"/>
      <c r="GF14" s="24"/>
      <c r="GG14" s="24"/>
      <c r="GH14" s="24"/>
      <c r="GI14" s="24"/>
      <c r="GJ14" s="24"/>
    </row>
    <row r="15" spans="2:192" ht="69.95" customHeight="1">
      <c r="B15" s="66" t="s">
        <v>65</v>
      </c>
      <c r="C15" s="51"/>
      <c r="D15" s="53" t="s">
        <v>431</v>
      </c>
      <c r="E15" s="54"/>
      <c r="F15" s="79"/>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c r="DL15" s="24"/>
      <c r="DM15" s="24"/>
      <c r="DN15" s="24"/>
      <c r="DO15" s="24"/>
      <c r="DP15" s="24"/>
      <c r="DQ15" s="24"/>
      <c r="DR15" s="24"/>
      <c r="DS15" s="24"/>
      <c r="DT15" s="24"/>
      <c r="DU15" s="24"/>
      <c r="DV15" s="24"/>
      <c r="DW15" s="24"/>
      <c r="DX15" s="24"/>
      <c r="DY15" s="24"/>
      <c r="DZ15" s="24"/>
      <c r="EA15" s="24"/>
      <c r="EB15" s="24"/>
      <c r="EC15" s="24"/>
      <c r="ED15" s="24"/>
      <c r="EE15" s="24"/>
      <c r="EF15" s="24"/>
      <c r="EG15" s="24"/>
      <c r="EH15" s="24"/>
      <c r="EI15" s="24"/>
      <c r="EJ15" s="24"/>
      <c r="EK15" s="24"/>
      <c r="EL15" s="24"/>
      <c r="EM15" s="24"/>
      <c r="EN15" s="24"/>
      <c r="EO15" s="24"/>
      <c r="EP15" s="24"/>
      <c r="EQ15" s="24"/>
      <c r="ER15" s="24"/>
      <c r="ES15" s="24"/>
      <c r="ET15" s="24"/>
      <c r="EU15" s="24"/>
      <c r="EV15" s="24"/>
      <c r="EW15" s="24"/>
      <c r="EX15" s="24"/>
      <c r="EY15" s="24"/>
      <c r="EZ15" s="24"/>
      <c r="FA15" s="24"/>
      <c r="FB15" s="24"/>
      <c r="FC15" s="24"/>
      <c r="FD15" s="24"/>
      <c r="FE15" s="24"/>
      <c r="FF15" s="24"/>
      <c r="FG15" s="24"/>
      <c r="FH15" s="24"/>
      <c r="FI15" s="24"/>
      <c r="FJ15" s="24"/>
      <c r="FK15" s="24"/>
      <c r="FL15" s="24"/>
      <c r="FM15" s="24"/>
      <c r="FN15" s="24"/>
      <c r="FO15" s="24"/>
      <c r="FP15" s="24"/>
      <c r="FQ15" s="24"/>
      <c r="FR15" s="24"/>
      <c r="FS15" s="24"/>
      <c r="FT15" s="24"/>
      <c r="FU15" s="24"/>
      <c r="FV15" s="24"/>
      <c r="FW15" s="24"/>
      <c r="FX15" s="24"/>
      <c r="FY15" s="24"/>
      <c r="FZ15" s="24"/>
      <c r="GA15" s="24"/>
      <c r="GB15" s="24"/>
      <c r="GC15" s="24"/>
      <c r="GD15" s="24"/>
      <c r="GE15" s="24"/>
      <c r="GF15" s="24"/>
      <c r="GG15" s="24"/>
      <c r="GH15" s="24"/>
      <c r="GI15" s="24"/>
      <c r="GJ15" s="24"/>
    </row>
    <row r="16" spans="2:192" ht="69.95" customHeight="1">
      <c r="B16" s="66" t="s">
        <v>66</v>
      </c>
      <c r="C16" s="51"/>
      <c r="D16" s="53" t="s">
        <v>431</v>
      </c>
      <c r="E16" s="54"/>
      <c r="F16" s="79"/>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24"/>
      <c r="EU16" s="24"/>
      <c r="EV16" s="24"/>
      <c r="EW16" s="24"/>
      <c r="EX16" s="24"/>
      <c r="EY16" s="24"/>
      <c r="EZ16" s="24"/>
      <c r="FA16" s="24"/>
      <c r="FB16" s="24"/>
      <c r="FC16" s="24"/>
      <c r="FD16" s="24"/>
      <c r="FE16" s="24"/>
      <c r="FF16" s="24"/>
      <c r="FG16" s="24"/>
      <c r="FH16" s="24"/>
      <c r="FI16" s="24"/>
      <c r="FJ16" s="24"/>
      <c r="FK16" s="24"/>
      <c r="FL16" s="24"/>
      <c r="FM16" s="24"/>
      <c r="FN16" s="24"/>
      <c r="FO16" s="24"/>
      <c r="FP16" s="24"/>
      <c r="FQ16" s="24"/>
      <c r="FR16" s="24"/>
      <c r="FS16" s="24"/>
      <c r="FT16" s="24"/>
      <c r="FU16" s="24"/>
      <c r="FV16" s="24"/>
      <c r="FW16" s="24"/>
      <c r="FX16" s="24"/>
      <c r="FY16" s="24"/>
      <c r="FZ16" s="24"/>
      <c r="GA16" s="24"/>
      <c r="GB16" s="24"/>
      <c r="GC16" s="24"/>
      <c r="GD16" s="24"/>
      <c r="GE16" s="24"/>
      <c r="GF16" s="24"/>
      <c r="GG16" s="24"/>
      <c r="GH16" s="24"/>
      <c r="GI16" s="24"/>
      <c r="GJ16" s="24"/>
    </row>
    <row r="17" spans="2:192" ht="69.95" customHeight="1">
      <c r="B17" s="66" t="s">
        <v>359</v>
      </c>
      <c r="C17" s="51"/>
      <c r="D17" s="53" t="s">
        <v>431</v>
      </c>
      <c r="E17" s="54"/>
      <c r="F17" s="79"/>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24"/>
      <c r="CO17" s="24"/>
      <c r="CP17" s="24"/>
      <c r="CQ17" s="24"/>
      <c r="CR17" s="24"/>
      <c r="CS17" s="24"/>
      <c r="CT17" s="24"/>
      <c r="CU17" s="24"/>
      <c r="CV17" s="24"/>
      <c r="CW17" s="24"/>
      <c r="CX17" s="24"/>
      <c r="CY17" s="24"/>
      <c r="CZ17" s="24"/>
      <c r="DA17" s="24"/>
      <c r="DB17" s="24"/>
      <c r="DC17" s="24"/>
      <c r="DD17" s="24"/>
      <c r="DE17" s="24"/>
      <c r="DF17" s="2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row>
    <row r="18" spans="2:192" ht="69.95" customHeight="1">
      <c r="B18" s="66" t="s">
        <v>465</v>
      </c>
      <c r="C18" s="51"/>
      <c r="D18" s="53" t="s">
        <v>431</v>
      </c>
      <c r="E18" s="54"/>
      <c r="F18" s="79"/>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c r="CO18" s="24"/>
      <c r="CP18" s="24"/>
      <c r="CQ18" s="24"/>
      <c r="CR18" s="24"/>
      <c r="CS18" s="24"/>
      <c r="CT18" s="24"/>
      <c r="CU18" s="24"/>
      <c r="CV18" s="24"/>
      <c r="CW18" s="24"/>
      <c r="CX18" s="24"/>
      <c r="CY18" s="24"/>
      <c r="CZ18" s="24"/>
      <c r="DA18" s="24"/>
      <c r="DB18" s="24"/>
      <c r="DC18" s="24"/>
      <c r="DD18" s="24"/>
      <c r="DE18" s="24"/>
      <c r="DF18" s="2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row>
    <row r="19" spans="2:192" ht="69.95" customHeight="1">
      <c r="B19" s="66" t="s">
        <v>76</v>
      </c>
      <c r="C19" s="51"/>
      <c r="D19" s="53" t="s">
        <v>431</v>
      </c>
      <c r="E19" s="54"/>
      <c r="F19" s="79"/>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24"/>
      <c r="CO19" s="24"/>
      <c r="CP19" s="24"/>
      <c r="CQ19" s="24"/>
      <c r="CR19" s="24"/>
      <c r="CS19" s="24"/>
      <c r="CT19" s="24"/>
      <c r="CU19" s="24"/>
      <c r="CV19" s="24"/>
      <c r="CW19" s="24"/>
      <c r="CX19" s="24"/>
      <c r="CY19" s="24"/>
      <c r="CZ19" s="24"/>
      <c r="DA19" s="24"/>
      <c r="DB19" s="24"/>
      <c r="DC19" s="24"/>
      <c r="DD19" s="24"/>
      <c r="DE19" s="24"/>
      <c r="DF19" s="24"/>
      <c r="DG19" s="24"/>
      <c r="DH19" s="24"/>
      <c r="DI19" s="24"/>
      <c r="DJ19" s="24"/>
      <c r="DK19" s="24"/>
      <c r="DL19" s="24"/>
      <c r="DM19" s="24"/>
      <c r="DN19" s="24"/>
      <c r="DO19" s="24"/>
      <c r="DP19" s="24"/>
      <c r="DQ19" s="24"/>
      <c r="DR19" s="24"/>
      <c r="DS19" s="24"/>
      <c r="DT19" s="24"/>
      <c r="DU19" s="24"/>
      <c r="DV19" s="24"/>
      <c r="DW19" s="24"/>
      <c r="DX19" s="24"/>
      <c r="DY19" s="24"/>
      <c r="DZ19" s="24"/>
      <c r="EA19" s="24"/>
      <c r="EB19" s="24"/>
      <c r="EC19" s="24"/>
      <c r="ED19" s="24"/>
      <c r="EE19" s="24"/>
      <c r="EF19" s="24"/>
      <c r="EG19" s="24"/>
      <c r="EH19" s="24"/>
      <c r="EI19" s="24"/>
      <c r="EJ19" s="24"/>
      <c r="EK19" s="24"/>
      <c r="EL19" s="24"/>
      <c r="EM19" s="24"/>
      <c r="EN19" s="24"/>
      <c r="EO19" s="24"/>
      <c r="EP19" s="24"/>
      <c r="EQ19" s="24"/>
      <c r="ER19" s="24"/>
      <c r="ES19" s="24"/>
      <c r="ET19" s="24"/>
      <c r="EU19" s="24"/>
      <c r="EV19" s="24"/>
      <c r="EW19" s="24"/>
      <c r="EX19" s="24"/>
      <c r="EY19" s="24"/>
      <c r="EZ19" s="24"/>
      <c r="FA19" s="24"/>
      <c r="FB19" s="24"/>
      <c r="FC19" s="24"/>
      <c r="FD19" s="24"/>
      <c r="FE19" s="24"/>
      <c r="FF19" s="24"/>
      <c r="FG19" s="24"/>
      <c r="FH19" s="24"/>
      <c r="FI19" s="24"/>
      <c r="FJ19" s="24"/>
      <c r="FK19" s="24"/>
      <c r="FL19" s="24"/>
      <c r="FM19" s="24"/>
      <c r="FN19" s="24"/>
      <c r="FO19" s="24"/>
      <c r="FP19" s="24"/>
      <c r="FQ19" s="24"/>
      <c r="FR19" s="24"/>
      <c r="FS19" s="24"/>
      <c r="FT19" s="24"/>
      <c r="FU19" s="24"/>
      <c r="FV19" s="24"/>
      <c r="FW19" s="24"/>
      <c r="FX19" s="24"/>
      <c r="FY19" s="24"/>
      <c r="FZ19" s="24"/>
      <c r="GA19" s="24"/>
      <c r="GB19" s="24"/>
      <c r="GC19" s="24"/>
      <c r="GD19" s="24"/>
      <c r="GE19" s="24"/>
      <c r="GF19" s="24"/>
      <c r="GG19" s="24"/>
      <c r="GH19" s="24"/>
      <c r="GI19" s="24"/>
      <c r="GJ19" s="24"/>
    </row>
    <row r="20" spans="2:192" ht="69.95" customHeight="1">
      <c r="B20" s="66" t="s">
        <v>187</v>
      </c>
      <c r="C20" s="51"/>
      <c r="D20" s="53" t="s">
        <v>431</v>
      </c>
      <c r="E20" s="54"/>
      <c r="F20" s="79"/>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24"/>
      <c r="CO20" s="24"/>
      <c r="CP20" s="24"/>
      <c r="CQ20" s="24"/>
      <c r="CR20" s="24"/>
      <c r="CS20" s="24"/>
      <c r="CT20" s="24"/>
      <c r="CU20" s="24"/>
      <c r="CV20" s="24"/>
      <c r="CW20" s="24"/>
      <c r="CX20" s="24"/>
      <c r="CY20" s="24"/>
      <c r="CZ20" s="24"/>
      <c r="DA20" s="24"/>
      <c r="DB20" s="24"/>
      <c r="DC20" s="24"/>
      <c r="DD20" s="24"/>
      <c r="DE20" s="24"/>
      <c r="DF20" s="24"/>
      <c r="DG20" s="24"/>
      <c r="DH20" s="24"/>
      <c r="DI20" s="24"/>
      <c r="DJ20" s="24"/>
      <c r="DK20" s="24"/>
      <c r="DL20" s="24"/>
      <c r="DM20" s="24"/>
      <c r="DN20" s="24"/>
      <c r="DO20" s="24"/>
      <c r="DP20" s="24"/>
      <c r="DQ20" s="24"/>
      <c r="DR20" s="24"/>
      <c r="DS20" s="24"/>
      <c r="DT20" s="24"/>
      <c r="DU20" s="24"/>
      <c r="DV20" s="24"/>
      <c r="DW20" s="24"/>
      <c r="DX20" s="24"/>
      <c r="DY20" s="24"/>
      <c r="DZ20" s="24"/>
      <c r="EA20" s="24"/>
      <c r="EB20" s="24"/>
      <c r="EC20" s="24"/>
      <c r="ED20" s="24"/>
      <c r="EE20" s="24"/>
      <c r="EF20" s="24"/>
      <c r="EG20" s="24"/>
      <c r="EH20" s="24"/>
      <c r="EI20" s="24"/>
      <c r="EJ20" s="24"/>
      <c r="EK20" s="24"/>
      <c r="EL20" s="24"/>
      <c r="EM20" s="24"/>
      <c r="EN20" s="24"/>
      <c r="EO20" s="24"/>
      <c r="EP20" s="24"/>
      <c r="EQ20" s="24"/>
      <c r="ER20" s="24"/>
      <c r="ES20" s="24"/>
      <c r="ET20" s="24"/>
      <c r="EU20" s="24"/>
      <c r="EV20" s="24"/>
      <c r="EW20" s="24"/>
      <c r="EX20" s="24"/>
      <c r="EY20" s="24"/>
      <c r="EZ20" s="24"/>
      <c r="FA20" s="24"/>
      <c r="FB20" s="24"/>
      <c r="FC20" s="24"/>
      <c r="FD20" s="24"/>
      <c r="FE20" s="24"/>
      <c r="FF20" s="24"/>
      <c r="FG20" s="24"/>
      <c r="FH20" s="24"/>
      <c r="FI20" s="24"/>
      <c r="FJ20" s="24"/>
      <c r="FK20" s="24"/>
      <c r="FL20" s="24"/>
      <c r="FM20" s="24"/>
      <c r="FN20" s="24"/>
      <c r="FO20" s="24"/>
      <c r="FP20" s="24"/>
      <c r="FQ20" s="24"/>
      <c r="FR20" s="24"/>
      <c r="FS20" s="24"/>
      <c r="FT20" s="24"/>
      <c r="FU20" s="24"/>
      <c r="FV20" s="24"/>
      <c r="FW20" s="24"/>
      <c r="FX20" s="24"/>
      <c r="FY20" s="24"/>
      <c r="FZ20" s="24"/>
      <c r="GA20" s="24"/>
      <c r="GB20" s="24"/>
      <c r="GC20" s="24"/>
      <c r="GD20" s="24"/>
      <c r="GE20" s="24"/>
      <c r="GF20" s="24"/>
      <c r="GG20" s="24"/>
      <c r="GH20" s="24"/>
      <c r="GI20" s="24"/>
      <c r="GJ20" s="24"/>
    </row>
    <row r="21" spans="2:192" ht="69.95" customHeight="1">
      <c r="B21" s="66" t="s">
        <v>186</v>
      </c>
      <c r="C21" s="51"/>
      <c r="D21" s="53" t="s">
        <v>431</v>
      </c>
      <c r="E21" s="54"/>
      <c r="F21" s="79"/>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s="24"/>
      <c r="CU21" s="24"/>
      <c r="CV21" s="24"/>
      <c r="CW21" s="24"/>
      <c r="CX21" s="24"/>
      <c r="CY21" s="24"/>
      <c r="CZ21" s="24"/>
      <c r="DA21" s="24"/>
      <c r="DB21" s="24"/>
      <c r="DC21" s="24"/>
      <c r="DD21" s="24"/>
      <c r="DE21" s="24"/>
      <c r="DF21" s="24"/>
      <c r="DG21" s="24"/>
      <c r="DH21" s="24"/>
      <c r="DI21" s="24"/>
      <c r="DJ21" s="24"/>
      <c r="DK21" s="24"/>
      <c r="DL21" s="24"/>
      <c r="DM21" s="24"/>
      <c r="DN21" s="24"/>
      <c r="DO21" s="24"/>
      <c r="DP21" s="24"/>
      <c r="DQ21" s="24"/>
      <c r="DR21" s="24"/>
      <c r="DS21" s="24"/>
      <c r="DT21" s="24"/>
      <c r="DU21" s="24"/>
      <c r="DV21" s="24"/>
      <c r="DW21" s="24"/>
      <c r="DX21" s="24"/>
      <c r="DY21" s="24"/>
      <c r="DZ21" s="24"/>
      <c r="EA21" s="24"/>
      <c r="EB21" s="24"/>
      <c r="EC21" s="24"/>
      <c r="ED21" s="24"/>
      <c r="EE21" s="24"/>
      <c r="EF21" s="24"/>
      <c r="EG21" s="24"/>
      <c r="EH21" s="24"/>
      <c r="EI21" s="24"/>
      <c r="EJ21" s="24"/>
      <c r="EK21" s="24"/>
      <c r="EL21" s="24"/>
      <c r="EM21" s="24"/>
      <c r="EN21" s="24"/>
      <c r="EO21" s="24"/>
      <c r="EP21" s="24"/>
      <c r="EQ21" s="24"/>
      <c r="ER21" s="24"/>
      <c r="ES21" s="24"/>
      <c r="ET21" s="24"/>
      <c r="EU21" s="24"/>
      <c r="EV21" s="24"/>
      <c r="EW21" s="24"/>
      <c r="EX21" s="24"/>
      <c r="EY21" s="24"/>
      <c r="EZ21" s="24"/>
      <c r="FA21" s="24"/>
      <c r="FB21" s="24"/>
      <c r="FC21" s="24"/>
      <c r="FD21" s="24"/>
      <c r="FE21" s="24"/>
      <c r="FF21" s="24"/>
      <c r="FG21" s="24"/>
      <c r="FH21" s="24"/>
      <c r="FI21" s="24"/>
      <c r="FJ21" s="24"/>
      <c r="FK21" s="24"/>
      <c r="FL21" s="24"/>
      <c r="FM21" s="24"/>
      <c r="FN21" s="24"/>
      <c r="FO21" s="24"/>
      <c r="FP21" s="24"/>
      <c r="FQ21" s="24"/>
      <c r="FR21" s="24"/>
      <c r="FS21" s="24"/>
      <c r="FT21" s="24"/>
      <c r="FU21" s="24"/>
      <c r="FV21" s="24"/>
      <c r="FW21" s="24"/>
      <c r="FX21" s="24"/>
      <c r="FY21" s="24"/>
      <c r="FZ21" s="24"/>
      <c r="GA21" s="24"/>
      <c r="GB21" s="24"/>
      <c r="GC21" s="24"/>
      <c r="GD21" s="24"/>
      <c r="GE21" s="24"/>
      <c r="GF21" s="24"/>
      <c r="GG21" s="24"/>
      <c r="GH21" s="24"/>
      <c r="GI21" s="24"/>
      <c r="GJ21" s="24"/>
    </row>
    <row r="22" spans="2:192" ht="69.95" customHeight="1">
      <c r="B22" s="66" t="s">
        <v>185</v>
      </c>
      <c r="C22" s="51"/>
      <c r="D22" s="53" t="s">
        <v>431</v>
      </c>
      <c r="E22" s="54"/>
      <c r="F22" s="79"/>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24"/>
      <c r="CO22" s="24"/>
      <c r="CP22" s="24"/>
      <c r="CQ22" s="24"/>
      <c r="CR22" s="24"/>
      <c r="CS22" s="24"/>
      <c r="CT22" s="24"/>
      <c r="CU22" s="24"/>
      <c r="CV22" s="24"/>
      <c r="CW22" s="24"/>
      <c r="CX22" s="24"/>
      <c r="CY22" s="24"/>
      <c r="CZ22" s="24"/>
      <c r="DA22" s="24"/>
      <c r="DB22" s="24"/>
      <c r="DC22" s="24"/>
      <c r="DD22" s="24"/>
      <c r="DE22" s="24"/>
      <c r="DF22" s="24"/>
      <c r="DG22" s="24"/>
      <c r="DH22" s="24"/>
      <c r="DI22" s="24"/>
      <c r="DJ22" s="24"/>
      <c r="DK22" s="24"/>
      <c r="DL22" s="24"/>
      <c r="DM22" s="24"/>
      <c r="DN22" s="24"/>
      <c r="DO22" s="24"/>
      <c r="DP22" s="24"/>
      <c r="DQ22" s="24"/>
      <c r="DR22" s="24"/>
      <c r="DS22" s="24"/>
      <c r="DT22" s="24"/>
      <c r="DU22" s="24"/>
      <c r="DV22" s="24"/>
      <c r="DW22" s="24"/>
      <c r="DX22" s="24"/>
      <c r="DY22" s="24"/>
      <c r="DZ22" s="24"/>
      <c r="EA22" s="24"/>
      <c r="EB22" s="24"/>
      <c r="EC22" s="24"/>
      <c r="ED22" s="24"/>
      <c r="EE22" s="24"/>
      <c r="EF22" s="24"/>
      <c r="EG22" s="24"/>
      <c r="EH22" s="24"/>
      <c r="EI22" s="24"/>
      <c r="EJ22" s="24"/>
      <c r="EK22" s="24"/>
      <c r="EL22" s="24"/>
      <c r="EM22" s="24"/>
      <c r="EN22" s="24"/>
      <c r="EO22" s="24"/>
      <c r="EP22" s="24"/>
      <c r="EQ22" s="24"/>
      <c r="ER22" s="24"/>
      <c r="ES22" s="24"/>
      <c r="ET22" s="24"/>
      <c r="EU22" s="24"/>
      <c r="EV22" s="24"/>
      <c r="EW22" s="24"/>
      <c r="EX22" s="24"/>
      <c r="EY22" s="24"/>
      <c r="EZ22" s="24"/>
      <c r="FA22" s="24"/>
      <c r="FB22" s="24"/>
      <c r="FC22" s="24"/>
      <c r="FD22" s="24"/>
      <c r="FE22" s="24"/>
      <c r="FF22" s="24"/>
      <c r="FG22" s="24"/>
      <c r="FH22" s="24"/>
      <c r="FI22" s="24"/>
      <c r="FJ22" s="24"/>
      <c r="FK22" s="24"/>
      <c r="FL22" s="24"/>
      <c r="FM22" s="24"/>
      <c r="FN22" s="24"/>
      <c r="FO22" s="24"/>
      <c r="FP22" s="24"/>
      <c r="FQ22" s="24"/>
      <c r="FR22" s="24"/>
      <c r="FS22" s="24"/>
      <c r="FT22" s="24"/>
      <c r="FU22" s="24"/>
      <c r="FV22" s="24"/>
      <c r="FW22" s="24"/>
      <c r="FX22" s="24"/>
      <c r="FY22" s="24"/>
      <c r="FZ22" s="24"/>
      <c r="GA22" s="24"/>
      <c r="GB22" s="24"/>
      <c r="GC22" s="24"/>
      <c r="GD22" s="24"/>
      <c r="GE22" s="24"/>
      <c r="GF22" s="24"/>
      <c r="GG22" s="24"/>
      <c r="GH22" s="24"/>
      <c r="GI22" s="24"/>
      <c r="GJ22" s="24"/>
    </row>
    <row r="23" spans="2:192" ht="69.95" customHeight="1">
      <c r="B23" s="66" t="s">
        <v>184</v>
      </c>
      <c r="C23" s="51"/>
      <c r="D23" s="53" t="s">
        <v>431</v>
      </c>
      <c r="E23" s="54"/>
      <c r="F23" s="79"/>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24"/>
      <c r="CO23" s="24"/>
      <c r="CP23" s="24"/>
      <c r="CQ23" s="24"/>
      <c r="CR23" s="24"/>
      <c r="CS23" s="24"/>
      <c r="CT23" s="24"/>
      <c r="CU23" s="24"/>
      <c r="CV23" s="24"/>
      <c r="CW23" s="24"/>
      <c r="CX23" s="24"/>
      <c r="CY23" s="24"/>
      <c r="CZ23" s="24"/>
      <c r="DA23" s="24"/>
      <c r="DB23" s="24"/>
      <c r="DC23" s="24"/>
      <c r="DD23" s="24"/>
      <c r="DE23" s="24"/>
      <c r="DF23" s="24"/>
      <c r="DG23" s="24"/>
      <c r="DH23" s="24"/>
      <c r="DI23" s="24"/>
      <c r="DJ23" s="24"/>
      <c r="DK23" s="24"/>
      <c r="DL23" s="24"/>
      <c r="DM23" s="24"/>
      <c r="DN23" s="24"/>
      <c r="DO23" s="24"/>
      <c r="DP23" s="24"/>
      <c r="DQ23" s="24"/>
      <c r="DR23" s="24"/>
      <c r="DS23" s="24"/>
      <c r="DT23" s="24"/>
      <c r="DU23" s="24"/>
      <c r="DV23" s="24"/>
      <c r="DW23" s="24"/>
      <c r="DX23" s="24"/>
      <c r="DY23" s="24"/>
      <c r="DZ23" s="24"/>
      <c r="EA23" s="24"/>
      <c r="EB23" s="24"/>
      <c r="EC23" s="24"/>
      <c r="ED23" s="24"/>
      <c r="EE23" s="24"/>
      <c r="EF23" s="24"/>
      <c r="EG23" s="24"/>
      <c r="EH23" s="24"/>
      <c r="EI23" s="24"/>
      <c r="EJ23" s="24"/>
      <c r="EK23" s="24"/>
      <c r="EL23" s="24"/>
      <c r="EM23" s="24"/>
      <c r="EN23" s="24"/>
      <c r="EO23" s="24"/>
      <c r="EP23" s="24"/>
      <c r="EQ23" s="24"/>
      <c r="ER23" s="24"/>
      <c r="ES23" s="24"/>
      <c r="ET23" s="24"/>
      <c r="EU23" s="24"/>
      <c r="EV23" s="24"/>
      <c r="EW23" s="24"/>
      <c r="EX23" s="24"/>
      <c r="EY23" s="24"/>
      <c r="EZ23" s="24"/>
      <c r="FA23" s="24"/>
      <c r="FB23" s="24"/>
      <c r="FC23" s="24"/>
      <c r="FD23" s="24"/>
      <c r="FE23" s="24"/>
      <c r="FF23" s="24"/>
      <c r="FG23" s="24"/>
      <c r="FH23" s="24"/>
      <c r="FI23" s="24"/>
      <c r="FJ23" s="24"/>
      <c r="FK23" s="24"/>
      <c r="FL23" s="24"/>
      <c r="FM23" s="24"/>
      <c r="FN23" s="24"/>
      <c r="FO23" s="24"/>
      <c r="FP23" s="24"/>
      <c r="FQ23" s="24"/>
      <c r="FR23" s="24"/>
      <c r="FS23" s="24"/>
      <c r="FT23" s="24"/>
      <c r="FU23" s="24"/>
      <c r="FV23" s="24"/>
      <c r="FW23" s="24"/>
      <c r="FX23" s="24"/>
      <c r="FY23" s="24"/>
      <c r="FZ23" s="24"/>
      <c r="GA23" s="24"/>
      <c r="GB23" s="24"/>
      <c r="GC23" s="24"/>
      <c r="GD23" s="24"/>
      <c r="GE23" s="24"/>
      <c r="GF23" s="24"/>
      <c r="GG23" s="24"/>
      <c r="GH23" s="24"/>
      <c r="GI23" s="24"/>
      <c r="GJ23" s="24"/>
    </row>
    <row r="24" spans="2:192" ht="91.9" customHeight="1">
      <c r="B24" s="82" t="s">
        <v>570</v>
      </c>
      <c r="C24" s="51"/>
      <c r="D24" s="53" t="s">
        <v>431</v>
      </c>
      <c r="E24" s="54"/>
      <c r="F24" s="79"/>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24"/>
      <c r="CO24" s="24"/>
      <c r="CP24" s="24"/>
      <c r="CQ24" s="24"/>
      <c r="CR24" s="24"/>
      <c r="CS24" s="24"/>
      <c r="CT24" s="24"/>
      <c r="CU24" s="24"/>
      <c r="CV24" s="24"/>
      <c r="CW24" s="24"/>
      <c r="CX24" s="24"/>
      <c r="CY24" s="24"/>
      <c r="CZ24" s="24"/>
      <c r="DA24" s="24"/>
      <c r="DB24" s="24"/>
      <c r="DC24" s="24"/>
      <c r="DD24" s="24"/>
      <c r="DE24" s="24"/>
      <c r="DF24" s="24"/>
      <c r="DG24" s="24"/>
      <c r="DH24" s="24"/>
      <c r="DI24" s="24"/>
      <c r="DJ24" s="24"/>
      <c r="DK24" s="24"/>
      <c r="DL24" s="24"/>
      <c r="DM24" s="24"/>
      <c r="DN24" s="24"/>
      <c r="DO24" s="24"/>
      <c r="DP24" s="24"/>
      <c r="DQ24" s="24"/>
      <c r="DR24" s="24"/>
      <c r="DS24" s="24"/>
      <c r="DT24" s="24"/>
      <c r="DU24" s="24"/>
      <c r="DV24" s="24"/>
      <c r="DW24" s="24"/>
      <c r="DX24" s="24"/>
      <c r="DY24" s="24"/>
      <c r="DZ24" s="24"/>
      <c r="EA24" s="24"/>
      <c r="EB24" s="24"/>
      <c r="EC24" s="24"/>
      <c r="ED24" s="24"/>
      <c r="EE24" s="24"/>
      <c r="EF24" s="24"/>
      <c r="EG24" s="24"/>
      <c r="EH24" s="24"/>
      <c r="EI24" s="24"/>
      <c r="EJ24" s="24"/>
      <c r="EK24" s="24"/>
      <c r="EL24" s="24"/>
      <c r="EM24" s="24"/>
      <c r="EN24" s="24"/>
      <c r="EO24" s="24"/>
      <c r="EP24" s="24"/>
      <c r="EQ24" s="24"/>
      <c r="ER24" s="24"/>
      <c r="ES24" s="24"/>
      <c r="ET24" s="24"/>
      <c r="EU24" s="24"/>
      <c r="EV24" s="24"/>
      <c r="EW24" s="24"/>
      <c r="EX24" s="24"/>
      <c r="EY24" s="24"/>
      <c r="EZ24" s="24"/>
      <c r="FA24" s="24"/>
      <c r="FB24" s="24"/>
      <c r="FC24" s="24"/>
      <c r="FD24" s="24"/>
      <c r="FE24" s="24"/>
      <c r="FF24" s="24"/>
      <c r="FG24" s="24"/>
      <c r="FH24" s="24"/>
      <c r="FI24" s="24"/>
      <c r="FJ24" s="24"/>
      <c r="FK24" s="24"/>
      <c r="FL24" s="24"/>
      <c r="FM24" s="24"/>
      <c r="FN24" s="24"/>
      <c r="FO24" s="24"/>
      <c r="FP24" s="24"/>
      <c r="FQ24" s="24"/>
      <c r="FR24" s="24"/>
      <c r="FS24" s="24"/>
      <c r="FT24" s="24"/>
      <c r="FU24" s="24"/>
      <c r="FV24" s="24"/>
      <c r="FW24" s="24"/>
      <c r="FX24" s="24"/>
      <c r="FY24" s="24"/>
      <c r="FZ24" s="24"/>
      <c r="GA24" s="24"/>
      <c r="GB24" s="24"/>
      <c r="GC24" s="24"/>
      <c r="GD24" s="24"/>
      <c r="GE24" s="24"/>
      <c r="GF24" s="24"/>
      <c r="GG24" s="24"/>
      <c r="GH24" s="24"/>
      <c r="GI24" s="24"/>
      <c r="GJ24" s="24"/>
    </row>
    <row r="25" spans="2:192" ht="69.95" customHeight="1">
      <c r="B25" s="66" t="s">
        <v>418</v>
      </c>
      <c r="C25" s="51" t="s">
        <v>188</v>
      </c>
      <c r="D25" s="56">
        <v>715</v>
      </c>
      <c r="E25" s="54" t="str">
        <f t="shared" ref="E25:E52" si="0">C25</f>
        <v>002</v>
      </c>
      <c r="F25" s="79"/>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24"/>
      <c r="CO25" s="24"/>
      <c r="CP25" s="24"/>
      <c r="CQ25" s="24"/>
      <c r="CR25" s="24"/>
      <c r="CS25" s="24"/>
      <c r="CT25" s="24"/>
      <c r="CU25" s="24"/>
      <c r="CV25" s="24"/>
      <c r="CW25" s="24"/>
      <c r="CX25" s="24"/>
      <c r="CY25" s="24"/>
      <c r="CZ25" s="24"/>
      <c r="DA25" s="24"/>
      <c r="DB25" s="24"/>
      <c r="DC25" s="24"/>
      <c r="DD25" s="24"/>
      <c r="DE25" s="24"/>
      <c r="DF25" s="24"/>
      <c r="DG25" s="24"/>
      <c r="DH25" s="24"/>
      <c r="DI25" s="24"/>
      <c r="DJ25" s="24"/>
      <c r="DK25" s="24"/>
      <c r="DL25" s="24"/>
      <c r="DM25" s="24"/>
      <c r="DN25" s="24"/>
      <c r="DO25" s="24"/>
      <c r="DP25" s="24"/>
      <c r="DQ25" s="24"/>
      <c r="DR25" s="24"/>
      <c r="DS25" s="24"/>
      <c r="DT25" s="24"/>
      <c r="DU25" s="24"/>
      <c r="DV25" s="24"/>
      <c r="DW25" s="24"/>
      <c r="DX25" s="24"/>
      <c r="DY25" s="24"/>
      <c r="DZ25" s="24"/>
      <c r="EA25" s="24"/>
      <c r="EB25" s="24"/>
      <c r="EC25" s="24"/>
      <c r="ED25" s="24"/>
      <c r="EE25" s="24"/>
      <c r="EF25" s="24"/>
      <c r="EG25" s="24"/>
      <c r="EH25" s="24"/>
      <c r="EI25" s="24"/>
      <c r="EJ25" s="24"/>
      <c r="EK25" s="24"/>
      <c r="EL25" s="24"/>
      <c r="EM25" s="24"/>
      <c r="EN25" s="24"/>
      <c r="EO25" s="24"/>
      <c r="EP25" s="24"/>
      <c r="EQ25" s="24"/>
      <c r="ER25" s="24"/>
      <c r="ES25" s="24"/>
      <c r="ET25" s="24"/>
      <c r="EU25" s="24"/>
      <c r="EV25" s="24"/>
      <c r="EW25" s="24"/>
      <c r="EX25" s="24"/>
      <c r="EY25" s="24"/>
      <c r="EZ25" s="24"/>
      <c r="FA25" s="24"/>
      <c r="FB25" s="24"/>
      <c r="FC25" s="24"/>
      <c r="FD25" s="24"/>
      <c r="FE25" s="24"/>
      <c r="FF25" s="24"/>
      <c r="FG25" s="24"/>
      <c r="FH25" s="24"/>
      <c r="FI25" s="24"/>
      <c r="FJ25" s="24"/>
      <c r="FK25" s="24"/>
      <c r="FL25" s="24"/>
      <c r="FM25" s="24"/>
      <c r="FN25" s="24"/>
      <c r="FO25" s="24"/>
      <c r="FP25" s="24"/>
      <c r="FQ25" s="24"/>
      <c r="FR25" s="24"/>
      <c r="FS25" s="24"/>
      <c r="FT25" s="24"/>
      <c r="FU25" s="24"/>
      <c r="FV25" s="24"/>
      <c r="FW25" s="24"/>
      <c r="FX25" s="24"/>
      <c r="FY25" s="24"/>
      <c r="FZ25" s="24"/>
      <c r="GA25" s="24"/>
      <c r="GB25" s="24"/>
      <c r="GC25" s="24"/>
      <c r="GD25" s="24"/>
      <c r="GE25" s="24"/>
      <c r="GF25" s="24"/>
      <c r="GG25" s="24"/>
      <c r="GH25" s="24"/>
      <c r="GI25" s="24"/>
      <c r="GJ25" s="24"/>
    </row>
    <row r="26" spans="2:192" ht="69.95" customHeight="1">
      <c r="B26" s="66" t="s">
        <v>67</v>
      </c>
      <c r="C26" s="51" t="s">
        <v>430</v>
      </c>
      <c r="D26" s="53" t="s">
        <v>431</v>
      </c>
      <c r="E26" s="54" t="str">
        <f t="shared" si="0"/>
        <v>008</v>
      </c>
      <c r="F26" s="79"/>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s="24"/>
      <c r="CU26" s="24"/>
      <c r="CV26" s="24"/>
      <c r="CW26" s="24"/>
      <c r="CX26" s="24"/>
      <c r="CY26" s="24"/>
      <c r="CZ26" s="24"/>
      <c r="DA26" s="24"/>
      <c r="DB26" s="24"/>
      <c r="DC26" s="24"/>
      <c r="DD26" s="24"/>
      <c r="DE26" s="24"/>
      <c r="DF26" s="24"/>
      <c r="DG26" s="24"/>
      <c r="DH26" s="24"/>
      <c r="DI26" s="24"/>
      <c r="DJ26" s="24"/>
      <c r="DK26" s="24"/>
      <c r="DL26" s="24"/>
      <c r="DM26" s="24"/>
      <c r="DN26" s="24"/>
      <c r="DO26" s="24"/>
      <c r="DP26" s="24"/>
      <c r="DQ26" s="24"/>
      <c r="DR26" s="24"/>
      <c r="DS26" s="24"/>
      <c r="DT26" s="24"/>
      <c r="DU26" s="24"/>
      <c r="DV26" s="24"/>
      <c r="DW26" s="24"/>
      <c r="DX26" s="24"/>
      <c r="DY26" s="24"/>
      <c r="DZ26" s="24"/>
      <c r="EA26" s="24"/>
      <c r="EB26" s="24"/>
      <c r="EC26" s="24"/>
      <c r="ED26" s="24"/>
      <c r="EE26" s="24"/>
      <c r="EF26" s="24"/>
      <c r="EG26" s="24"/>
      <c r="EH26" s="24"/>
      <c r="EI26" s="24"/>
      <c r="EJ26" s="24"/>
      <c r="EK26" s="24"/>
      <c r="EL26" s="24"/>
      <c r="EM26" s="24"/>
      <c r="EN26" s="24"/>
      <c r="EO26" s="24"/>
      <c r="EP26" s="24"/>
      <c r="EQ26" s="24"/>
      <c r="ER26" s="24"/>
      <c r="ES26" s="24"/>
      <c r="ET26" s="24"/>
      <c r="EU26" s="24"/>
      <c r="EV26" s="24"/>
      <c r="EW26" s="24"/>
      <c r="EX26" s="24"/>
      <c r="EY26" s="24"/>
      <c r="EZ26" s="24"/>
      <c r="FA26" s="24"/>
      <c r="FB26" s="24"/>
      <c r="FC26" s="24"/>
      <c r="FD26" s="24"/>
      <c r="FE26" s="24"/>
      <c r="FF26" s="24"/>
      <c r="FG26" s="24"/>
      <c r="FH26" s="24"/>
      <c r="FI26" s="24"/>
      <c r="FJ26" s="24"/>
      <c r="FK26" s="24"/>
      <c r="FL26" s="24"/>
      <c r="FM26" s="24"/>
      <c r="FN26" s="24"/>
      <c r="FO26" s="24"/>
      <c r="FP26" s="24"/>
      <c r="FQ26" s="24"/>
      <c r="FR26" s="24"/>
      <c r="FS26" s="24"/>
      <c r="FT26" s="24"/>
      <c r="FU26" s="24"/>
      <c r="FV26" s="24"/>
      <c r="FW26" s="24"/>
      <c r="FX26" s="24"/>
      <c r="FY26" s="24"/>
      <c r="FZ26" s="24"/>
      <c r="GA26" s="24"/>
      <c r="GB26" s="24"/>
      <c r="GC26" s="24"/>
      <c r="GD26" s="24"/>
      <c r="GE26" s="24"/>
      <c r="GF26" s="24"/>
      <c r="GG26" s="24"/>
      <c r="GH26" s="24"/>
      <c r="GI26" s="24"/>
      <c r="GJ26" s="24"/>
    </row>
    <row r="27" spans="2:192" ht="69.95" customHeight="1">
      <c r="B27" s="66" t="s">
        <v>365</v>
      </c>
      <c r="C27" s="51" t="s">
        <v>433</v>
      </c>
      <c r="D27" s="53" t="s">
        <v>431</v>
      </c>
      <c r="E27" s="54" t="str">
        <f t="shared" si="0"/>
        <v>009</v>
      </c>
      <c r="F27" s="79"/>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24"/>
      <c r="CO27" s="24"/>
      <c r="CP27" s="24"/>
      <c r="CQ27" s="24"/>
      <c r="CR27" s="24"/>
      <c r="CS27" s="24"/>
      <c r="CT27" s="24"/>
      <c r="CU27" s="24"/>
      <c r="CV27" s="24"/>
      <c r="CW27" s="24"/>
      <c r="CX27" s="24"/>
      <c r="CY27" s="24"/>
      <c r="CZ27" s="24"/>
      <c r="DA27" s="24"/>
      <c r="DB27" s="24"/>
      <c r="DC27" s="24"/>
      <c r="DD27" s="24"/>
      <c r="DE27" s="24"/>
      <c r="DF27" s="24"/>
      <c r="DG27" s="24"/>
      <c r="DH27" s="24"/>
      <c r="DI27" s="24"/>
      <c r="DJ27" s="24"/>
      <c r="DK27" s="24"/>
      <c r="DL27" s="24"/>
      <c r="DM27" s="24"/>
      <c r="DN27" s="24"/>
      <c r="DO27" s="24"/>
      <c r="DP27" s="24"/>
      <c r="DQ27" s="24"/>
      <c r="DR27" s="24"/>
      <c r="DS27" s="24"/>
      <c r="DT27" s="24"/>
      <c r="DU27" s="24"/>
      <c r="DV27" s="24"/>
      <c r="DW27" s="24"/>
      <c r="DX27" s="24"/>
      <c r="DY27" s="24"/>
      <c r="DZ27" s="24"/>
      <c r="EA27" s="24"/>
      <c r="EB27" s="24"/>
      <c r="EC27" s="24"/>
      <c r="ED27" s="24"/>
      <c r="EE27" s="24"/>
      <c r="EF27" s="24"/>
      <c r="EG27" s="24"/>
      <c r="EH27" s="24"/>
      <c r="EI27" s="24"/>
      <c r="EJ27" s="24"/>
      <c r="EK27" s="24"/>
      <c r="EL27" s="24"/>
      <c r="EM27" s="24"/>
      <c r="EN27" s="24"/>
      <c r="EO27" s="24"/>
      <c r="EP27" s="24"/>
      <c r="EQ27" s="24"/>
      <c r="ER27" s="24"/>
      <c r="ES27" s="24"/>
      <c r="ET27" s="24"/>
      <c r="EU27" s="24"/>
      <c r="EV27" s="24"/>
      <c r="EW27" s="24"/>
      <c r="EX27" s="24"/>
      <c r="EY27" s="24"/>
      <c r="EZ27" s="24"/>
      <c r="FA27" s="24"/>
      <c r="FB27" s="24"/>
      <c r="FC27" s="24"/>
      <c r="FD27" s="24"/>
      <c r="FE27" s="24"/>
      <c r="FF27" s="24"/>
      <c r="FG27" s="24"/>
      <c r="FH27" s="24"/>
      <c r="FI27" s="24"/>
      <c r="FJ27" s="24"/>
      <c r="FK27" s="24"/>
      <c r="FL27" s="24"/>
      <c r="FM27" s="24"/>
      <c r="FN27" s="24"/>
      <c r="FO27" s="24"/>
      <c r="FP27" s="24"/>
      <c r="FQ27" s="24"/>
      <c r="FR27" s="24"/>
      <c r="FS27" s="24"/>
      <c r="FT27" s="24"/>
      <c r="FU27" s="24"/>
      <c r="FV27" s="24"/>
      <c r="FW27" s="24"/>
      <c r="FX27" s="24"/>
      <c r="FY27" s="24"/>
      <c r="FZ27" s="24"/>
      <c r="GA27" s="24"/>
      <c r="GB27" s="24"/>
      <c r="GC27" s="24"/>
      <c r="GD27" s="24"/>
      <c r="GE27" s="24"/>
      <c r="GF27" s="24"/>
      <c r="GG27" s="24"/>
      <c r="GH27" s="24"/>
      <c r="GI27" s="24"/>
      <c r="GJ27" s="24"/>
    </row>
    <row r="28" spans="2:192" ht="69.95" customHeight="1">
      <c r="B28" s="66" t="s">
        <v>69</v>
      </c>
      <c r="C28" s="51" t="s">
        <v>285</v>
      </c>
      <c r="D28" s="53" t="s">
        <v>431</v>
      </c>
      <c r="E28" s="54" t="str">
        <f t="shared" si="0"/>
        <v>028</v>
      </c>
      <c r="F28" s="79"/>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24"/>
      <c r="CO28" s="24"/>
      <c r="CP28" s="24"/>
      <c r="CQ28" s="24"/>
      <c r="CR28" s="24"/>
      <c r="CS28" s="24"/>
      <c r="CT28" s="24"/>
      <c r="CU28" s="24"/>
      <c r="CV28" s="24"/>
      <c r="CW28" s="24"/>
      <c r="CX28" s="24"/>
      <c r="CY28" s="24"/>
      <c r="CZ28" s="24"/>
      <c r="DA28" s="24"/>
      <c r="DB28" s="24"/>
      <c r="DC28" s="24"/>
      <c r="DD28" s="24"/>
      <c r="DE28" s="24"/>
      <c r="DF28" s="24"/>
      <c r="DG28" s="24"/>
      <c r="DH28" s="24"/>
      <c r="DI28" s="24"/>
      <c r="DJ28" s="24"/>
      <c r="DK28" s="24"/>
      <c r="DL28" s="24"/>
      <c r="DM28" s="24"/>
      <c r="DN28" s="24"/>
      <c r="DO28" s="24"/>
      <c r="DP28" s="24"/>
      <c r="DQ28" s="24"/>
      <c r="DR28" s="24"/>
      <c r="DS28" s="24"/>
      <c r="DT28" s="24"/>
      <c r="DU28" s="24"/>
      <c r="DV28" s="24"/>
      <c r="DW28" s="24"/>
      <c r="DX28" s="24"/>
      <c r="DY28" s="24"/>
      <c r="DZ28" s="24"/>
      <c r="EA28" s="24"/>
      <c r="EB28" s="24"/>
      <c r="EC28" s="24"/>
      <c r="ED28" s="24"/>
      <c r="EE28" s="24"/>
      <c r="EF28" s="24"/>
      <c r="EG28" s="24"/>
      <c r="EH28" s="24"/>
      <c r="EI28" s="24"/>
      <c r="EJ28" s="24"/>
      <c r="EK28" s="24"/>
      <c r="EL28" s="24"/>
      <c r="EM28" s="24"/>
      <c r="EN28" s="24"/>
      <c r="EO28" s="24"/>
      <c r="EP28" s="24"/>
      <c r="EQ28" s="24"/>
      <c r="ER28" s="24"/>
      <c r="ES28" s="24"/>
      <c r="ET28" s="24"/>
      <c r="EU28" s="24"/>
      <c r="EV28" s="24"/>
      <c r="EW28" s="24"/>
      <c r="EX28" s="24"/>
      <c r="EY28" s="24"/>
      <c r="EZ28" s="24"/>
      <c r="FA28" s="24"/>
      <c r="FB28" s="24"/>
      <c r="FC28" s="24"/>
      <c r="FD28" s="24"/>
      <c r="FE28" s="24"/>
      <c r="FF28" s="24"/>
      <c r="FG28" s="24"/>
      <c r="FH28" s="24"/>
      <c r="FI28" s="24"/>
      <c r="FJ28" s="24"/>
      <c r="FK28" s="24"/>
      <c r="FL28" s="24"/>
      <c r="FM28" s="24"/>
      <c r="FN28" s="24"/>
      <c r="FO28" s="24"/>
      <c r="FP28" s="24"/>
      <c r="FQ28" s="24"/>
      <c r="FR28" s="24"/>
      <c r="FS28" s="24"/>
      <c r="FT28" s="24"/>
      <c r="FU28" s="24"/>
      <c r="FV28" s="24"/>
      <c r="FW28" s="24"/>
      <c r="FX28" s="24"/>
      <c r="FY28" s="24"/>
      <c r="FZ28" s="24"/>
      <c r="GA28" s="24"/>
      <c r="GB28" s="24"/>
      <c r="GC28" s="24"/>
      <c r="GD28" s="24"/>
      <c r="GE28" s="24"/>
      <c r="GF28" s="24"/>
      <c r="GG28" s="24"/>
      <c r="GH28" s="24"/>
      <c r="GI28" s="24"/>
      <c r="GJ28" s="24"/>
    </row>
    <row r="29" spans="2:192" ht="69.95" customHeight="1">
      <c r="B29" s="66" t="s">
        <v>73</v>
      </c>
      <c r="C29" s="51" t="s">
        <v>435</v>
      </c>
      <c r="D29" s="53" t="s">
        <v>431</v>
      </c>
      <c r="E29" s="54" t="str">
        <f t="shared" si="0"/>
        <v>041</v>
      </c>
      <c r="F29" s="79"/>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24"/>
      <c r="CO29" s="24"/>
      <c r="CP29" s="24"/>
      <c r="CQ29" s="24"/>
      <c r="CR29" s="24"/>
      <c r="CS29" s="24"/>
      <c r="CT29" s="24"/>
      <c r="CU29" s="24"/>
      <c r="CV29" s="24"/>
      <c r="CW29" s="24"/>
      <c r="CX29" s="24"/>
      <c r="CY29" s="24"/>
      <c r="CZ29" s="24"/>
      <c r="DA29" s="24"/>
      <c r="DB29" s="24"/>
      <c r="DC29" s="24"/>
      <c r="DD29" s="24"/>
      <c r="DE29" s="24"/>
      <c r="DF29" s="24"/>
      <c r="DG29" s="24"/>
      <c r="DH29" s="24"/>
      <c r="DI29" s="24"/>
      <c r="DJ29" s="24"/>
      <c r="DK29" s="24"/>
      <c r="DL29" s="24"/>
      <c r="DM29" s="24"/>
      <c r="DN29" s="24"/>
      <c r="DO29" s="24"/>
      <c r="DP29" s="24"/>
      <c r="DQ29" s="24"/>
      <c r="DR29" s="24"/>
      <c r="DS29" s="24"/>
      <c r="DT29" s="24"/>
      <c r="DU29" s="24"/>
      <c r="DV29" s="24"/>
      <c r="DW29" s="24"/>
      <c r="DX29" s="24"/>
      <c r="DY29" s="24"/>
      <c r="DZ29" s="24"/>
      <c r="EA29" s="24"/>
      <c r="EB29" s="24"/>
      <c r="EC29" s="24"/>
      <c r="ED29" s="24"/>
      <c r="EE29" s="24"/>
      <c r="EF29" s="24"/>
      <c r="EG29" s="24"/>
      <c r="EH29" s="24"/>
      <c r="EI29" s="24"/>
      <c r="EJ29" s="24"/>
      <c r="EK29" s="24"/>
      <c r="EL29" s="24"/>
      <c r="EM29" s="24"/>
      <c r="EN29" s="24"/>
      <c r="EO29" s="24"/>
      <c r="EP29" s="24"/>
      <c r="EQ29" s="24"/>
      <c r="ER29" s="24"/>
      <c r="ES29" s="24"/>
      <c r="ET29" s="24"/>
      <c r="EU29" s="24"/>
      <c r="EV29" s="24"/>
      <c r="EW29" s="24"/>
      <c r="EX29" s="24"/>
      <c r="EY29" s="24"/>
      <c r="EZ29" s="24"/>
      <c r="FA29" s="24"/>
      <c r="FB29" s="24"/>
      <c r="FC29" s="24"/>
      <c r="FD29" s="24"/>
      <c r="FE29" s="24"/>
      <c r="FF29" s="24"/>
      <c r="FG29" s="24"/>
      <c r="FH29" s="24"/>
      <c r="FI29" s="24"/>
      <c r="FJ29" s="24"/>
      <c r="FK29" s="24"/>
      <c r="FL29" s="24"/>
      <c r="FM29" s="24"/>
      <c r="FN29" s="24"/>
      <c r="FO29" s="24"/>
      <c r="FP29" s="24"/>
      <c r="FQ29" s="24"/>
      <c r="FR29" s="24"/>
      <c r="FS29" s="24"/>
      <c r="FT29" s="24"/>
      <c r="FU29" s="24"/>
      <c r="FV29" s="24"/>
      <c r="FW29" s="24"/>
      <c r="FX29" s="24"/>
      <c r="FY29" s="24"/>
      <c r="FZ29" s="24"/>
      <c r="GA29" s="24"/>
      <c r="GB29" s="24"/>
      <c r="GC29" s="24"/>
      <c r="GD29" s="24"/>
      <c r="GE29" s="24"/>
      <c r="GF29" s="24"/>
      <c r="GG29" s="24"/>
      <c r="GH29" s="24"/>
      <c r="GI29" s="24"/>
      <c r="GJ29" s="24"/>
    </row>
    <row r="30" spans="2:192" ht="69.95" customHeight="1">
      <c r="B30" s="66" t="s">
        <v>180</v>
      </c>
      <c r="C30" s="59" t="s">
        <v>179</v>
      </c>
      <c r="D30" s="53" t="s">
        <v>431</v>
      </c>
      <c r="E30" s="54" t="str">
        <f t="shared" si="0"/>
        <v>052</v>
      </c>
      <c r="F30" s="79"/>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24"/>
      <c r="CO30" s="24"/>
      <c r="CP30" s="24"/>
      <c r="CQ30" s="24"/>
      <c r="CR30" s="24"/>
      <c r="CS30" s="24"/>
      <c r="CT30" s="24"/>
      <c r="CU30" s="24"/>
      <c r="CV30" s="24"/>
      <c r="CW30" s="24"/>
      <c r="CX30" s="24"/>
      <c r="CY30" s="24"/>
      <c r="CZ30" s="24"/>
      <c r="DA30" s="24"/>
      <c r="DB30" s="24"/>
      <c r="DC30" s="24"/>
      <c r="DD30" s="24"/>
      <c r="DE30" s="24"/>
      <c r="DF30" s="24"/>
      <c r="DG30" s="24"/>
      <c r="DH30" s="24"/>
      <c r="DI30" s="24"/>
      <c r="DJ30" s="24"/>
      <c r="DK30" s="24"/>
      <c r="DL30" s="24"/>
      <c r="DM30" s="24"/>
      <c r="DN30" s="24"/>
      <c r="DO30" s="24"/>
      <c r="DP30" s="24"/>
      <c r="DQ30" s="24"/>
      <c r="DR30" s="24"/>
      <c r="DS30" s="24"/>
      <c r="DT30" s="24"/>
      <c r="DU30" s="24"/>
      <c r="DV30" s="24"/>
      <c r="DW30" s="24"/>
      <c r="DX30" s="24"/>
      <c r="DY30" s="24"/>
      <c r="DZ30" s="24"/>
      <c r="EA30" s="24"/>
      <c r="EB30" s="24"/>
      <c r="EC30" s="24"/>
      <c r="ED30" s="24"/>
      <c r="EE30" s="24"/>
      <c r="EF30" s="24"/>
      <c r="EG30" s="24"/>
      <c r="EH30" s="24"/>
      <c r="EI30" s="24"/>
      <c r="EJ30" s="24"/>
      <c r="EK30" s="24"/>
      <c r="EL30" s="24"/>
      <c r="EM30" s="24"/>
      <c r="EN30" s="24"/>
      <c r="EO30" s="24"/>
      <c r="EP30" s="24"/>
      <c r="EQ30" s="24"/>
      <c r="ER30" s="24"/>
      <c r="ES30" s="24"/>
      <c r="ET30" s="24"/>
      <c r="EU30" s="24"/>
      <c r="EV30" s="24"/>
      <c r="EW30" s="24"/>
      <c r="EX30" s="24"/>
      <c r="EY30" s="24"/>
      <c r="EZ30" s="24"/>
      <c r="FA30" s="24"/>
      <c r="FB30" s="24"/>
      <c r="FC30" s="24"/>
      <c r="FD30" s="24"/>
      <c r="FE30" s="24"/>
      <c r="FF30" s="24"/>
      <c r="FG30" s="24"/>
      <c r="FH30" s="24"/>
      <c r="FI30" s="24"/>
      <c r="FJ30" s="24"/>
      <c r="FK30" s="24"/>
      <c r="FL30" s="24"/>
      <c r="FM30" s="24"/>
      <c r="FN30" s="24"/>
      <c r="FO30" s="24"/>
      <c r="FP30" s="24"/>
      <c r="FQ30" s="24"/>
      <c r="FR30" s="24"/>
      <c r="FS30" s="24"/>
      <c r="FT30" s="24"/>
      <c r="FU30" s="24"/>
      <c r="FV30" s="24"/>
      <c r="FW30" s="24"/>
      <c r="FX30" s="24"/>
      <c r="FY30" s="24"/>
      <c r="FZ30" s="24"/>
      <c r="GA30" s="24"/>
      <c r="GB30" s="24"/>
      <c r="GC30" s="24"/>
      <c r="GD30" s="24"/>
      <c r="GE30" s="24"/>
      <c r="GF30" s="24"/>
      <c r="GG30" s="24"/>
      <c r="GH30" s="24"/>
      <c r="GI30" s="24"/>
      <c r="GJ30" s="24"/>
    </row>
    <row r="31" spans="2:192" ht="69.95" customHeight="1">
      <c r="B31" s="66" t="s">
        <v>506</v>
      </c>
      <c r="C31" s="51" t="s">
        <v>507</v>
      </c>
      <c r="D31" s="56">
        <v>30</v>
      </c>
      <c r="E31" s="54" t="str">
        <f t="shared" si="0"/>
        <v>064</v>
      </c>
      <c r="F31" s="79"/>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24"/>
      <c r="CO31" s="24"/>
      <c r="CP31" s="24"/>
      <c r="CQ31" s="24"/>
      <c r="CR31" s="24"/>
      <c r="CS31" s="24"/>
      <c r="CT31" s="24"/>
      <c r="CU31" s="24"/>
      <c r="CV31" s="24"/>
      <c r="CW31" s="24"/>
      <c r="CX31" s="24"/>
      <c r="CY31" s="24"/>
      <c r="CZ31" s="24"/>
      <c r="DA31" s="24"/>
      <c r="DB31" s="24"/>
      <c r="DC31" s="24"/>
      <c r="DD31" s="24"/>
      <c r="DE31" s="24"/>
      <c r="DF31" s="24"/>
      <c r="DG31" s="24"/>
      <c r="DH31" s="24"/>
      <c r="DI31" s="24"/>
      <c r="DJ31" s="24"/>
      <c r="DK31" s="24"/>
      <c r="DL31" s="24"/>
      <c r="DM31" s="24"/>
      <c r="DN31" s="24"/>
      <c r="DO31" s="24"/>
      <c r="DP31" s="24"/>
      <c r="DQ31" s="24"/>
      <c r="DR31" s="24"/>
      <c r="DS31" s="24"/>
      <c r="DT31" s="24"/>
      <c r="DU31" s="24"/>
      <c r="DV31" s="24"/>
      <c r="DW31" s="24"/>
      <c r="DX31" s="24"/>
      <c r="DY31" s="24"/>
      <c r="DZ31" s="24"/>
      <c r="EA31" s="24"/>
      <c r="EB31" s="24"/>
      <c r="EC31" s="24"/>
      <c r="ED31" s="24"/>
      <c r="EE31" s="24"/>
      <c r="EF31" s="24"/>
      <c r="EG31" s="24"/>
      <c r="EH31" s="24"/>
      <c r="EI31" s="24"/>
      <c r="EJ31" s="24"/>
      <c r="EK31" s="24"/>
      <c r="EL31" s="24"/>
      <c r="EM31" s="24"/>
      <c r="EN31" s="24"/>
      <c r="EO31" s="24"/>
      <c r="EP31" s="24"/>
      <c r="EQ31" s="24"/>
      <c r="ER31" s="24"/>
      <c r="ES31" s="24"/>
      <c r="ET31" s="24"/>
      <c r="EU31" s="24"/>
      <c r="EV31" s="24"/>
      <c r="EW31" s="24"/>
      <c r="EX31" s="24"/>
      <c r="EY31" s="24"/>
      <c r="EZ31" s="24"/>
      <c r="FA31" s="24"/>
      <c r="FB31" s="24"/>
      <c r="FC31" s="24"/>
      <c r="FD31" s="24"/>
      <c r="FE31" s="24"/>
      <c r="FF31" s="24"/>
      <c r="FG31" s="24"/>
      <c r="FH31" s="24"/>
      <c r="FI31" s="24"/>
      <c r="FJ31" s="24"/>
      <c r="FK31" s="24"/>
      <c r="FL31" s="24"/>
      <c r="FM31" s="24"/>
      <c r="FN31" s="24"/>
      <c r="FO31" s="24"/>
      <c r="FP31" s="24"/>
      <c r="FQ31" s="24"/>
      <c r="FR31" s="24"/>
      <c r="FS31" s="24"/>
      <c r="FT31" s="24"/>
      <c r="FU31" s="24"/>
      <c r="FV31" s="24"/>
      <c r="FW31" s="24"/>
      <c r="FX31" s="24"/>
      <c r="FY31" s="24"/>
      <c r="FZ31" s="24"/>
      <c r="GA31" s="24"/>
      <c r="GB31" s="24"/>
      <c r="GC31" s="24"/>
      <c r="GD31" s="24"/>
      <c r="GE31" s="24"/>
      <c r="GF31" s="24"/>
      <c r="GG31" s="24"/>
      <c r="GH31" s="24"/>
      <c r="GI31" s="24"/>
      <c r="GJ31" s="24"/>
    </row>
    <row r="32" spans="2:192" ht="69.95" customHeight="1">
      <c r="B32" s="66" t="s">
        <v>145</v>
      </c>
      <c r="C32" s="51" t="s">
        <v>504</v>
      </c>
      <c r="D32" s="56">
        <v>165</v>
      </c>
      <c r="E32" s="54" t="str">
        <f t="shared" si="0"/>
        <v>070</v>
      </c>
      <c r="F32" s="79"/>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24"/>
      <c r="CO32" s="24"/>
      <c r="CP32" s="24"/>
      <c r="CQ32" s="24"/>
      <c r="CR32" s="24"/>
      <c r="CS32" s="24"/>
      <c r="CT32" s="24"/>
      <c r="CU32" s="24"/>
      <c r="CV32" s="24"/>
      <c r="CW32" s="24"/>
      <c r="CX32" s="24"/>
      <c r="CY32" s="24"/>
      <c r="CZ32" s="24"/>
      <c r="DA32" s="24"/>
      <c r="DB32" s="24"/>
      <c r="DC32" s="24"/>
      <c r="DD32" s="24"/>
      <c r="DE32" s="24"/>
      <c r="DF32" s="24"/>
      <c r="DG32" s="24"/>
      <c r="DH32" s="24"/>
      <c r="DI32" s="24"/>
      <c r="DJ32" s="24"/>
      <c r="DK32" s="24"/>
      <c r="DL32" s="24"/>
      <c r="DM32" s="24"/>
      <c r="DN32" s="24"/>
      <c r="DO32" s="24"/>
      <c r="DP32" s="24"/>
      <c r="DQ32" s="24"/>
      <c r="DR32" s="24"/>
      <c r="DS32" s="24"/>
      <c r="DT32" s="24"/>
      <c r="DU32" s="24"/>
      <c r="DV32" s="24"/>
      <c r="DW32" s="24"/>
      <c r="DX32" s="24"/>
      <c r="DY32" s="24"/>
      <c r="DZ32" s="24"/>
      <c r="EA32" s="24"/>
      <c r="EB32" s="24"/>
      <c r="EC32" s="24"/>
      <c r="ED32" s="24"/>
      <c r="EE32" s="24"/>
      <c r="EF32" s="24"/>
      <c r="EG32" s="24"/>
      <c r="EH32" s="24"/>
      <c r="EI32" s="24"/>
      <c r="EJ32" s="24"/>
      <c r="EK32" s="24"/>
      <c r="EL32" s="24"/>
      <c r="EM32" s="24"/>
      <c r="EN32" s="24"/>
      <c r="EO32" s="24"/>
      <c r="EP32" s="24"/>
      <c r="EQ32" s="24"/>
      <c r="ER32" s="24"/>
      <c r="ES32" s="24"/>
      <c r="ET32" s="24"/>
      <c r="EU32" s="24"/>
      <c r="EV32" s="24"/>
      <c r="EW32" s="24"/>
      <c r="EX32" s="24"/>
      <c r="EY32" s="24"/>
      <c r="EZ32" s="24"/>
      <c r="FA32" s="24"/>
      <c r="FB32" s="24"/>
      <c r="FC32" s="24"/>
      <c r="FD32" s="24"/>
      <c r="FE32" s="24"/>
      <c r="FF32" s="24"/>
      <c r="FG32" s="24"/>
      <c r="FH32" s="24"/>
      <c r="FI32" s="24"/>
      <c r="FJ32" s="24"/>
      <c r="FK32" s="24"/>
      <c r="FL32" s="24"/>
      <c r="FM32" s="24"/>
      <c r="FN32" s="24"/>
      <c r="FO32" s="24"/>
      <c r="FP32" s="24"/>
      <c r="FQ32" s="24"/>
      <c r="FR32" s="24"/>
      <c r="FS32" s="24"/>
      <c r="FT32" s="24"/>
      <c r="FU32" s="24"/>
      <c r="FV32" s="24"/>
      <c r="FW32" s="24"/>
      <c r="FX32" s="24"/>
      <c r="FY32" s="24"/>
      <c r="FZ32" s="24"/>
      <c r="GA32" s="24"/>
      <c r="GB32" s="24"/>
      <c r="GC32" s="24"/>
      <c r="GD32" s="24"/>
      <c r="GE32" s="24"/>
      <c r="GF32" s="24"/>
      <c r="GG32" s="24"/>
      <c r="GH32" s="24"/>
      <c r="GI32" s="24"/>
      <c r="GJ32" s="24"/>
    </row>
    <row r="33" spans="2:192" ht="69.95" customHeight="1">
      <c r="B33" s="66" t="s">
        <v>436</v>
      </c>
      <c r="C33" s="51" t="s">
        <v>437</v>
      </c>
      <c r="D33" s="53" t="s">
        <v>431</v>
      </c>
      <c r="E33" s="54" t="str">
        <f t="shared" si="0"/>
        <v>097</v>
      </c>
      <c r="F33" s="73"/>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24"/>
      <c r="CO33" s="24"/>
      <c r="CP33" s="24"/>
      <c r="CQ33" s="24"/>
      <c r="CR33" s="24"/>
      <c r="CS33" s="24"/>
      <c r="CT33" s="24"/>
      <c r="CU33" s="24"/>
      <c r="CV33" s="24"/>
      <c r="CW33" s="24"/>
      <c r="CX33" s="24"/>
      <c r="CY33" s="24"/>
      <c r="CZ33" s="24"/>
      <c r="DA33" s="24"/>
      <c r="DB33" s="24"/>
      <c r="DC33" s="24"/>
      <c r="DD33" s="24"/>
      <c r="DE33" s="24"/>
      <c r="DF33" s="24"/>
      <c r="DG33" s="24"/>
      <c r="DH33" s="24"/>
      <c r="DI33" s="24"/>
      <c r="DJ33" s="24"/>
      <c r="DK33" s="24"/>
      <c r="DL33" s="24"/>
      <c r="DM33" s="24"/>
      <c r="DN33" s="24"/>
      <c r="DO33" s="24"/>
      <c r="DP33" s="24"/>
      <c r="DQ33" s="24"/>
      <c r="DR33" s="24"/>
      <c r="DS33" s="24"/>
      <c r="DT33" s="24"/>
      <c r="DU33" s="24"/>
      <c r="DV33" s="24"/>
      <c r="DW33" s="24"/>
      <c r="DX33" s="24"/>
      <c r="DY33" s="24"/>
      <c r="DZ33" s="24"/>
      <c r="EA33" s="24"/>
      <c r="EB33" s="24"/>
      <c r="EC33" s="24"/>
      <c r="ED33" s="24"/>
      <c r="EE33" s="24"/>
      <c r="EF33" s="24"/>
      <c r="EG33" s="24"/>
      <c r="EH33" s="24"/>
      <c r="EI33" s="24"/>
      <c r="EJ33" s="24"/>
      <c r="EK33" s="24"/>
      <c r="EL33" s="24"/>
      <c r="EM33" s="24"/>
      <c r="EN33" s="24"/>
      <c r="EO33" s="24"/>
      <c r="EP33" s="24"/>
      <c r="EQ33" s="24"/>
      <c r="ER33" s="24"/>
      <c r="ES33" s="24"/>
      <c r="ET33" s="24"/>
      <c r="EU33" s="24"/>
      <c r="EV33" s="24"/>
      <c r="EW33" s="24"/>
      <c r="EX33" s="24"/>
      <c r="EY33" s="24"/>
      <c r="EZ33" s="24"/>
      <c r="FA33" s="24"/>
      <c r="FB33" s="24"/>
      <c r="FC33" s="24"/>
      <c r="FD33" s="24"/>
      <c r="FE33" s="24"/>
      <c r="FF33" s="24"/>
      <c r="FG33" s="24"/>
      <c r="FH33" s="24"/>
      <c r="FI33" s="24"/>
      <c r="FJ33" s="24"/>
      <c r="FK33" s="24"/>
      <c r="FL33" s="24"/>
      <c r="FM33" s="24"/>
      <c r="FN33" s="24"/>
      <c r="FO33" s="24"/>
      <c r="FP33" s="24"/>
      <c r="FQ33" s="24"/>
      <c r="FR33" s="24"/>
      <c r="FS33" s="24"/>
      <c r="FT33" s="24"/>
      <c r="FU33" s="24"/>
      <c r="FV33" s="24"/>
      <c r="FW33" s="24"/>
      <c r="FX33" s="24"/>
      <c r="FY33" s="24"/>
      <c r="FZ33" s="24"/>
      <c r="GA33" s="24"/>
      <c r="GB33" s="24"/>
      <c r="GC33" s="24"/>
      <c r="GD33" s="24"/>
      <c r="GE33" s="24"/>
      <c r="GF33" s="24"/>
      <c r="GG33" s="24"/>
      <c r="GH33" s="24"/>
      <c r="GI33" s="24"/>
      <c r="GJ33" s="24"/>
    </row>
    <row r="34" spans="2:192" ht="69.95" customHeight="1">
      <c r="B34" s="66" t="s">
        <v>146</v>
      </c>
      <c r="C34" s="51">
        <v>132</v>
      </c>
      <c r="D34" s="56">
        <v>135</v>
      </c>
      <c r="E34" s="54">
        <f t="shared" si="0"/>
        <v>132</v>
      </c>
      <c r="F34" s="79"/>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row>
    <row r="35" spans="2:192" ht="69.95" customHeight="1">
      <c r="B35" s="66" t="s">
        <v>282</v>
      </c>
      <c r="C35" s="51">
        <v>140</v>
      </c>
      <c r="D35" s="53" t="s">
        <v>431</v>
      </c>
      <c r="E35" s="54">
        <f t="shared" si="0"/>
        <v>140</v>
      </c>
      <c r="F35" s="79"/>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row>
    <row r="36" spans="2:192" ht="69.95" customHeight="1">
      <c r="B36" s="66" t="s">
        <v>62</v>
      </c>
      <c r="C36" s="51">
        <v>150</v>
      </c>
      <c r="D36" s="53" t="s">
        <v>431</v>
      </c>
      <c r="E36" s="54">
        <f t="shared" si="0"/>
        <v>150</v>
      </c>
      <c r="F36" s="79"/>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24"/>
      <c r="CO36" s="24"/>
      <c r="CP36" s="24"/>
      <c r="CQ36" s="24"/>
      <c r="CR36" s="24"/>
      <c r="CS36" s="24"/>
      <c r="CT36" s="24"/>
      <c r="CU36" s="24"/>
      <c r="CV36" s="24"/>
      <c r="CW36" s="24"/>
      <c r="CX36" s="24"/>
      <c r="CY36" s="24"/>
      <c r="CZ36" s="24"/>
      <c r="DA36" s="24"/>
      <c r="DB36" s="24"/>
      <c r="DC36" s="24"/>
      <c r="DD36" s="24"/>
      <c r="DE36" s="24"/>
      <c r="DF36" s="24"/>
      <c r="DG36" s="24"/>
      <c r="DH36" s="24"/>
      <c r="DI36" s="24"/>
      <c r="DJ36" s="24"/>
      <c r="DK36" s="24"/>
      <c r="DL36" s="24"/>
      <c r="DM36" s="24"/>
      <c r="DN36" s="24"/>
      <c r="DO36" s="24"/>
      <c r="DP36" s="24"/>
      <c r="DQ36" s="24"/>
      <c r="DR36" s="24"/>
      <c r="DS36" s="24"/>
      <c r="DT36" s="24"/>
      <c r="DU36" s="24"/>
      <c r="DV36" s="24"/>
      <c r="DW36" s="24"/>
      <c r="DX36" s="24"/>
      <c r="DY36" s="24"/>
      <c r="DZ36" s="24"/>
      <c r="EA36" s="24"/>
      <c r="EB36" s="24"/>
      <c r="EC36" s="24"/>
      <c r="ED36" s="24"/>
      <c r="EE36" s="24"/>
      <c r="EF36" s="24"/>
      <c r="EG36" s="24"/>
      <c r="EH36" s="24"/>
      <c r="EI36" s="24"/>
      <c r="EJ36" s="24"/>
      <c r="EK36" s="24"/>
      <c r="EL36" s="24"/>
      <c r="EM36" s="24"/>
      <c r="EN36" s="24"/>
      <c r="EO36" s="24"/>
      <c r="EP36" s="24"/>
      <c r="EQ36" s="24"/>
      <c r="ER36" s="24"/>
      <c r="ES36" s="24"/>
      <c r="ET36" s="24"/>
      <c r="EU36" s="24"/>
      <c r="EV36" s="24"/>
      <c r="EW36" s="24"/>
      <c r="EX36" s="24"/>
      <c r="EY36" s="24"/>
      <c r="EZ36" s="24"/>
      <c r="FA36" s="24"/>
      <c r="FB36" s="24"/>
      <c r="FC36" s="24"/>
      <c r="FD36" s="24"/>
      <c r="FE36" s="24"/>
      <c r="FF36" s="24"/>
      <c r="FG36" s="24"/>
      <c r="FH36" s="24"/>
      <c r="FI36" s="24"/>
      <c r="FJ36" s="24"/>
      <c r="FK36" s="24"/>
      <c r="FL36" s="24"/>
      <c r="FM36" s="24"/>
      <c r="FN36" s="24"/>
      <c r="FO36" s="24"/>
      <c r="FP36" s="24"/>
      <c r="FQ36" s="24"/>
      <c r="FR36" s="24"/>
      <c r="FS36" s="24"/>
      <c r="FT36" s="24"/>
      <c r="FU36" s="24"/>
      <c r="FV36" s="24"/>
      <c r="FW36" s="24"/>
      <c r="FX36" s="24"/>
      <c r="FY36" s="24"/>
      <c r="FZ36" s="24"/>
      <c r="GA36" s="24"/>
      <c r="GB36" s="24"/>
      <c r="GC36" s="24"/>
      <c r="GD36" s="24"/>
      <c r="GE36" s="24"/>
      <c r="GF36" s="24"/>
      <c r="GG36" s="24"/>
      <c r="GH36" s="24"/>
      <c r="GI36" s="24"/>
      <c r="GJ36" s="24"/>
    </row>
    <row r="37" spans="2:192" s="224" customFormat="1" ht="69.95" customHeight="1">
      <c r="B37" s="66" t="s">
        <v>614</v>
      </c>
      <c r="C37" s="51">
        <v>180</v>
      </c>
      <c r="D37" s="56">
        <v>2500</v>
      </c>
      <c r="E37" s="54">
        <f t="shared" si="0"/>
        <v>180</v>
      </c>
      <c r="F37" s="79" t="s">
        <v>783</v>
      </c>
      <c r="G37"/>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24"/>
      <c r="CO37" s="24"/>
      <c r="CP37" s="24"/>
      <c r="CQ37" s="24"/>
      <c r="CR37" s="24"/>
      <c r="CS37" s="24"/>
      <c r="CT37" s="24"/>
      <c r="CU37" s="24"/>
      <c r="CV37" s="24"/>
      <c r="CW37" s="24"/>
      <c r="CX37" s="24"/>
      <c r="CY37" s="24"/>
      <c r="CZ37" s="24"/>
      <c r="DA37" s="24"/>
      <c r="DB37" s="24"/>
      <c r="DC37" s="24"/>
      <c r="DD37" s="24"/>
      <c r="DE37" s="24"/>
      <c r="DF37" s="24"/>
      <c r="DG37" s="24"/>
      <c r="DH37" s="24"/>
      <c r="DI37" s="24"/>
      <c r="DJ37" s="24"/>
      <c r="DK37" s="24"/>
      <c r="DL37" s="24"/>
      <c r="DM37" s="24"/>
      <c r="DN37" s="24"/>
      <c r="DO37" s="24"/>
      <c r="DP37" s="24"/>
      <c r="DQ37" s="24"/>
      <c r="DR37" s="24"/>
      <c r="DS37" s="24"/>
      <c r="DT37" s="24"/>
      <c r="DU37" s="24"/>
      <c r="DV37" s="24"/>
      <c r="DW37" s="24"/>
      <c r="DX37" s="24"/>
      <c r="DY37" s="24"/>
      <c r="DZ37" s="24"/>
      <c r="EA37" s="24"/>
      <c r="EB37" s="24"/>
      <c r="EC37" s="24"/>
      <c r="ED37" s="24"/>
      <c r="EE37" s="24"/>
      <c r="EF37" s="24"/>
      <c r="EG37" s="24"/>
      <c r="EH37" s="24"/>
      <c r="EI37" s="24"/>
      <c r="EJ37" s="24"/>
      <c r="EK37" s="24"/>
      <c r="EL37" s="24"/>
      <c r="EM37" s="24"/>
      <c r="EN37" s="24"/>
      <c r="EO37" s="24"/>
      <c r="EP37" s="24"/>
      <c r="EQ37" s="24"/>
      <c r="ER37" s="24"/>
      <c r="ES37" s="24"/>
      <c r="ET37" s="24"/>
      <c r="EU37" s="24"/>
      <c r="EV37" s="24"/>
      <c r="EW37" s="24"/>
      <c r="EX37" s="24"/>
      <c r="EY37" s="24"/>
      <c r="EZ37" s="24"/>
      <c r="FA37" s="24"/>
      <c r="FB37" s="24"/>
      <c r="FC37" s="24"/>
      <c r="FD37" s="24"/>
      <c r="FE37" s="24"/>
      <c r="FF37" s="24"/>
      <c r="FG37" s="24"/>
      <c r="FH37" s="24"/>
      <c r="FI37" s="24"/>
      <c r="FJ37" s="24"/>
      <c r="FK37" s="24"/>
      <c r="FL37" s="24"/>
      <c r="FM37" s="24"/>
      <c r="FN37" s="24"/>
      <c r="FO37" s="24"/>
      <c r="FP37" s="24"/>
      <c r="FQ37" s="24"/>
      <c r="FR37" s="24"/>
      <c r="FS37" s="24"/>
      <c r="FT37" s="24"/>
      <c r="FU37" s="24"/>
      <c r="FV37" s="24"/>
      <c r="FW37" s="24"/>
      <c r="FX37" s="24"/>
      <c r="FY37" s="24"/>
      <c r="FZ37" s="24"/>
      <c r="GA37" s="24"/>
      <c r="GB37" s="24"/>
      <c r="GC37" s="24"/>
      <c r="GD37" s="24"/>
      <c r="GE37" s="24"/>
      <c r="GF37" s="24"/>
      <c r="GG37" s="24"/>
      <c r="GH37" s="24"/>
      <c r="GI37" s="24"/>
      <c r="GJ37" s="24"/>
    </row>
    <row r="38" spans="2:192" ht="69.95" customHeight="1">
      <c r="B38" s="66" t="s">
        <v>147</v>
      </c>
      <c r="C38" s="51">
        <v>213</v>
      </c>
      <c r="D38" s="56">
        <v>315</v>
      </c>
      <c r="E38" s="54">
        <f t="shared" si="0"/>
        <v>213</v>
      </c>
      <c r="F38" s="73" t="s">
        <v>389</v>
      </c>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24"/>
      <c r="CO38" s="24"/>
      <c r="CP38" s="24"/>
      <c r="CQ38" s="24"/>
      <c r="CR38" s="24"/>
      <c r="CS38" s="24"/>
      <c r="CT38" s="24"/>
      <c r="CU38" s="24"/>
      <c r="CV38" s="24"/>
      <c r="CW38" s="24"/>
      <c r="CX38" s="24"/>
      <c r="CY38" s="24"/>
      <c r="CZ38" s="24"/>
      <c r="DA38" s="24"/>
      <c r="DB38" s="24"/>
      <c r="DC38" s="24"/>
      <c r="DD38" s="24"/>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row>
    <row r="39" spans="2:192" ht="69.95" customHeight="1">
      <c r="B39" s="66" t="s">
        <v>248</v>
      </c>
      <c r="C39" s="51">
        <v>321</v>
      </c>
      <c r="D39" s="53" t="s">
        <v>431</v>
      </c>
      <c r="E39" s="54">
        <f t="shared" si="0"/>
        <v>321</v>
      </c>
      <c r="F39" s="79"/>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row>
    <row r="40" spans="2:192" ht="69.95" customHeight="1">
      <c r="B40" s="66" t="s">
        <v>516</v>
      </c>
      <c r="C40" s="51" t="s">
        <v>148</v>
      </c>
      <c r="D40" s="56">
        <v>360</v>
      </c>
      <c r="E40" s="54" t="str">
        <f t="shared" si="0"/>
        <v>365</v>
      </c>
      <c r="F40" s="79"/>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row>
    <row r="41" spans="2:192" ht="69.95" customHeight="1">
      <c r="B41" s="66" t="s">
        <v>53</v>
      </c>
      <c r="C41" s="51">
        <v>392</v>
      </c>
      <c r="D41" s="53" t="s">
        <v>431</v>
      </c>
      <c r="E41" s="54">
        <f t="shared" si="0"/>
        <v>392</v>
      </c>
      <c r="F41" s="73"/>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c r="CA41" s="24"/>
      <c r="CB41" s="24"/>
      <c r="CC41" s="24"/>
      <c r="CD41" s="24"/>
      <c r="CE41" s="24"/>
      <c r="CF41" s="24"/>
      <c r="CG41" s="24"/>
      <c r="CH41" s="24"/>
      <c r="CI41" s="24"/>
      <c r="CJ41" s="24"/>
      <c r="CK41" s="24"/>
      <c r="CL41" s="24"/>
      <c r="CM41" s="24"/>
      <c r="CN41" s="24"/>
      <c r="CO41" s="24"/>
      <c r="CP41" s="24"/>
      <c r="CQ41" s="24"/>
      <c r="CR41" s="24"/>
      <c r="CS41" s="24"/>
      <c r="CT41" s="24"/>
      <c r="CU41" s="24"/>
      <c r="CV41" s="24"/>
      <c r="CW41" s="24"/>
      <c r="CX41" s="24"/>
      <c r="CY41" s="24"/>
      <c r="CZ41" s="24"/>
      <c r="DA41" s="24"/>
      <c r="DB41" s="24"/>
      <c r="DC41" s="24"/>
      <c r="DD41" s="24"/>
      <c r="DE41" s="24"/>
      <c r="DF41" s="24"/>
      <c r="DG41" s="24"/>
      <c r="DH41" s="24"/>
      <c r="DI41" s="24"/>
      <c r="DJ41" s="24"/>
      <c r="DK41" s="24"/>
      <c r="DL41" s="24"/>
      <c r="DM41" s="24"/>
      <c r="DN41" s="24"/>
      <c r="DO41" s="24"/>
      <c r="DP41" s="24"/>
      <c r="DQ41" s="24"/>
      <c r="DR41" s="24"/>
      <c r="DS41" s="24"/>
      <c r="DT41" s="24"/>
      <c r="DU41" s="24"/>
      <c r="DV41" s="24"/>
      <c r="DW41" s="24"/>
      <c r="DX41" s="24"/>
      <c r="DY41" s="24"/>
      <c r="DZ41" s="24"/>
      <c r="EA41" s="24"/>
      <c r="EB41" s="24"/>
      <c r="EC41" s="24"/>
      <c r="ED41" s="24"/>
      <c r="EE41" s="24"/>
      <c r="EF41" s="24"/>
      <c r="EG41" s="24"/>
      <c r="EH41" s="24"/>
      <c r="EI41" s="24"/>
      <c r="EJ41" s="24"/>
      <c r="EK41" s="24"/>
      <c r="EL41" s="24"/>
      <c r="EM41" s="24"/>
      <c r="EN41" s="24"/>
      <c r="EO41" s="24"/>
      <c r="EP41" s="24"/>
      <c r="EQ41" s="24"/>
      <c r="ER41" s="24"/>
      <c r="ES41" s="24"/>
      <c r="ET41" s="24"/>
      <c r="EU41" s="24"/>
      <c r="EV41" s="24"/>
      <c r="EW41" s="24"/>
      <c r="EX41" s="24"/>
      <c r="EY41" s="24"/>
      <c r="EZ41" s="24"/>
      <c r="FA41" s="24"/>
      <c r="FB41" s="24"/>
      <c r="FC41" s="24"/>
      <c r="FD41" s="24"/>
      <c r="FE41" s="24"/>
      <c r="FF41" s="24"/>
      <c r="FG41" s="24"/>
      <c r="FH41" s="24"/>
      <c r="FI41" s="24"/>
      <c r="FJ41" s="24"/>
      <c r="FK41" s="24"/>
      <c r="FL41" s="24"/>
      <c r="FM41" s="24"/>
      <c r="FN41" s="24"/>
      <c r="FO41" s="24"/>
      <c r="FP41" s="24"/>
      <c r="FQ41" s="24"/>
      <c r="FR41" s="24"/>
      <c r="FS41" s="24"/>
      <c r="FT41" s="24"/>
      <c r="FU41" s="24"/>
      <c r="FV41" s="24"/>
      <c r="FW41" s="24"/>
      <c r="FX41" s="24"/>
      <c r="FY41" s="24"/>
      <c r="FZ41" s="24"/>
      <c r="GA41" s="24"/>
      <c r="GB41" s="24"/>
      <c r="GC41" s="24"/>
      <c r="GD41" s="24"/>
      <c r="GE41" s="24"/>
      <c r="GF41" s="24"/>
      <c r="GG41" s="24"/>
      <c r="GH41" s="24"/>
      <c r="GI41" s="24"/>
      <c r="GJ41" s="24"/>
    </row>
    <row r="42" spans="2:192" ht="69.95" customHeight="1">
      <c r="B42" s="66" t="s">
        <v>396</v>
      </c>
      <c r="C42" s="51">
        <v>396</v>
      </c>
      <c r="D42" s="56">
        <v>70</v>
      </c>
      <c r="E42" s="54">
        <f t="shared" si="0"/>
        <v>396</v>
      </c>
      <c r="F42" s="79"/>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c r="CX42" s="24"/>
      <c r="CY42" s="24"/>
      <c r="CZ42" s="24"/>
      <c r="DA42" s="24"/>
      <c r="DB42" s="24"/>
      <c r="DC42" s="24"/>
      <c r="DD42" s="24"/>
      <c r="DE42" s="24"/>
      <c r="DF42" s="24"/>
      <c r="DG42" s="24"/>
      <c r="DH42" s="24"/>
      <c r="DI42" s="24"/>
      <c r="DJ42" s="24"/>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24"/>
      <c r="FL42" s="24"/>
      <c r="FM42" s="24"/>
      <c r="FN42" s="24"/>
      <c r="FO42" s="24"/>
      <c r="FP42" s="24"/>
      <c r="FQ42" s="24"/>
      <c r="FR42" s="24"/>
      <c r="FS42" s="24"/>
      <c r="FT42" s="24"/>
      <c r="FU42" s="24"/>
      <c r="FV42" s="24"/>
      <c r="FW42" s="24"/>
      <c r="FX42" s="24"/>
      <c r="FY42" s="24"/>
      <c r="FZ42" s="24"/>
      <c r="GA42" s="24"/>
      <c r="GB42" s="24"/>
      <c r="GC42" s="24"/>
      <c r="GD42" s="24"/>
      <c r="GE42" s="24"/>
      <c r="GF42" s="24"/>
      <c r="GG42" s="24"/>
      <c r="GH42" s="24"/>
      <c r="GI42" s="24"/>
      <c r="GJ42" s="24"/>
    </row>
    <row r="43" spans="2:192" ht="69.95" customHeight="1">
      <c r="B43" s="66" t="s">
        <v>556</v>
      </c>
      <c r="C43" s="51">
        <v>400</v>
      </c>
      <c r="D43" s="56">
        <v>885</v>
      </c>
      <c r="E43" s="54">
        <f t="shared" si="0"/>
        <v>400</v>
      </c>
      <c r="F43" s="73"/>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c r="CA43" s="24"/>
      <c r="CB43" s="24"/>
      <c r="CC43" s="24"/>
      <c r="CD43" s="24"/>
      <c r="CE43" s="24"/>
      <c r="CF43" s="24"/>
      <c r="CG43" s="24"/>
      <c r="CH43" s="24"/>
      <c r="CI43" s="24"/>
      <c r="CJ43" s="24"/>
      <c r="CK43" s="24"/>
      <c r="CL43" s="24"/>
      <c r="CM43" s="24"/>
      <c r="CN43" s="24"/>
      <c r="CO43" s="24"/>
      <c r="CP43" s="24"/>
      <c r="CQ43" s="24"/>
      <c r="CR43" s="24"/>
      <c r="CS43" s="24"/>
      <c r="CT43" s="24"/>
      <c r="CU43" s="24"/>
      <c r="CV43" s="24"/>
      <c r="CW43" s="24"/>
      <c r="CX43" s="24"/>
      <c r="CY43" s="24"/>
      <c r="CZ43" s="24"/>
      <c r="DA43" s="24"/>
      <c r="DB43" s="24"/>
      <c r="DC43" s="24"/>
      <c r="DD43" s="24"/>
      <c r="DE43" s="24"/>
      <c r="DF43" s="24"/>
      <c r="DG43" s="24"/>
      <c r="DH43" s="24"/>
      <c r="DI43" s="24"/>
      <c r="DJ43" s="24"/>
      <c r="DK43" s="24"/>
      <c r="DL43" s="24"/>
      <c r="DM43" s="24"/>
      <c r="DN43" s="24"/>
      <c r="DO43" s="24"/>
      <c r="DP43" s="24"/>
      <c r="DQ43" s="24"/>
      <c r="DR43" s="24"/>
      <c r="DS43" s="24"/>
      <c r="DT43" s="24"/>
      <c r="DU43" s="24"/>
      <c r="DV43" s="24"/>
      <c r="DW43" s="24"/>
      <c r="DX43" s="24"/>
      <c r="DY43" s="24"/>
      <c r="DZ43" s="24"/>
      <c r="EA43" s="24"/>
      <c r="EB43" s="24"/>
      <c r="EC43" s="24"/>
      <c r="ED43" s="24"/>
      <c r="EE43" s="24"/>
      <c r="EF43" s="24"/>
      <c r="EG43" s="24"/>
      <c r="EH43" s="24"/>
      <c r="EI43" s="24"/>
      <c r="EJ43" s="24"/>
      <c r="EK43" s="24"/>
      <c r="EL43" s="24"/>
      <c r="EM43" s="24"/>
      <c r="EN43" s="24"/>
      <c r="EO43" s="24"/>
      <c r="EP43" s="24"/>
      <c r="EQ43" s="24"/>
      <c r="ER43" s="24"/>
      <c r="ES43" s="24"/>
      <c r="ET43" s="24"/>
      <c r="EU43" s="24"/>
      <c r="EV43" s="24"/>
      <c r="EW43" s="24"/>
      <c r="EX43" s="24"/>
      <c r="EY43" s="24"/>
      <c r="EZ43" s="24"/>
      <c r="FA43" s="24"/>
      <c r="FB43" s="24"/>
      <c r="FC43" s="24"/>
      <c r="FD43" s="24"/>
      <c r="FE43" s="24"/>
      <c r="FF43" s="24"/>
      <c r="FG43" s="24"/>
      <c r="FH43" s="24"/>
      <c r="FI43" s="24"/>
      <c r="FJ43" s="24"/>
      <c r="FK43" s="24"/>
      <c r="FL43" s="24"/>
      <c r="FM43" s="24"/>
      <c r="FN43" s="24"/>
      <c r="FO43" s="24"/>
      <c r="FP43" s="24"/>
      <c r="FQ43" s="24"/>
      <c r="FR43" s="24"/>
      <c r="FS43" s="24"/>
      <c r="FT43" s="24"/>
      <c r="FU43" s="24"/>
      <c r="FV43" s="24"/>
      <c r="FW43" s="24"/>
      <c r="FX43" s="24"/>
      <c r="FY43" s="24"/>
      <c r="FZ43" s="24"/>
      <c r="GA43" s="24"/>
      <c r="GB43" s="24"/>
      <c r="GC43" s="24"/>
      <c r="GD43" s="24"/>
      <c r="GE43" s="24"/>
      <c r="GF43" s="24"/>
      <c r="GG43" s="24"/>
      <c r="GH43" s="24"/>
      <c r="GI43" s="24"/>
      <c r="GJ43" s="24"/>
    </row>
    <row r="44" spans="2:192" ht="69.95" customHeight="1">
      <c r="B44" s="66" t="s">
        <v>176</v>
      </c>
      <c r="C44" s="51">
        <v>409</v>
      </c>
      <c r="D44" s="53" t="s">
        <v>431</v>
      </c>
      <c r="E44" s="54">
        <f t="shared" si="0"/>
        <v>409</v>
      </c>
      <c r="F44" s="75"/>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c r="CA44" s="24"/>
      <c r="CB44" s="24"/>
      <c r="CC44" s="24"/>
      <c r="CD44" s="24"/>
      <c r="CE44" s="24"/>
      <c r="CF44" s="24"/>
      <c r="CG44" s="24"/>
      <c r="CH44" s="24"/>
      <c r="CI44" s="24"/>
      <c r="CJ44" s="24"/>
      <c r="CK44" s="24"/>
      <c r="CL44" s="24"/>
      <c r="CM44" s="24"/>
      <c r="CN44" s="24"/>
      <c r="CO44" s="24"/>
      <c r="CP44" s="24"/>
      <c r="CQ44" s="24"/>
      <c r="CR44" s="24"/>
      <c r="CS44" s="24"/>
      <c r="CT44" s="24"/>
      <c r="CU44" s="24"/>
      <c r="CV44" s="24"/>
      <c r="CW44" s="24"/>
      <c r="CX44" s="24"/>
      <c r="CY44" s="24"/>
      <c r="CZ44" s="24"/>
      <c r="DA44" s="24"/>
      <c r="DB44" s="24"/>
      <c r="DC44" s="24"/>
      <c r="DD44" s="24"/>
      <c r="DE44" s="24"/>
      <c r="DF44" s="24"/>
      <c r="DG44" s="24"/>
      <c r="DH44" s="24"/>
      <c r="DI44" s="24"/>
      <c r="DJ44" s="24"/>
      <c r="DK44" s="24"/>
      <c r="DL44" s="24"/>
      <c r="DM44" s="24"/>
      <c r="DN44" s="24"/>
      <c r="DO44" s="24"/>
      <c r="DP44" s="24"/>
      <c r="DQ44" s="24"/>
      <c r="DR44" s="24"/>
      <c r="DS44" s="24"/>
      <c r="DT44" s="24"/>
      <c r="DU44" s="24"/>
      <c r="DV44" s="24"/>
      <c r="DW44" s="24"/>
      <c r="DX44" s="24"/>
      <c r="DY44" s="24"/>
      <c r="DZ44" s="24"/>
      <c r="EA44" s="24"/>
      <c r="EB44" s="24"/>
      <c r="EC44" s="24"/>
      <c r="ED44" s="24"/>
      <c r="EE44" s="24"/>
      <c r="EF44" s="24"/>
      <c r="EG44" s="24"/>
      <c r="EH44" s="24"/>
      <c r="EI44" s="24"/>
      <c r="EJ44" s="24"/>
      <c r="EK44" s="24"/>
      <c r="EL44" s="24"/>
      <c r="EM44" s="24"/>
      <c r="EN44" s="24"/>
      <c r="EO44" s="24"/>
      <c r="EP44" s="24"/>
      <c r="EQ44" s="24"/>
      <c r="ER44" s="24"/>
      <c r="ES44" s="24"/>
      <c r="ET44" s="24"/>
      <c r="EU44" s="24"/>
      <c r="EV44" s="24"/>
      <c r="EW44" s="24"/>
      <c r="EX44" s="24"/>
      <c r="EY44" s="24"/>
      <c r="EZ44" s="24"/>
      <c r="FA44" s="24"/>
      <c r="FB44" s="24"/>
      <c r="FC44" s="24"/>
      <c r="FD44" s="24"/>
      <c r="FE44" s="24"/>
      <c r="FF44" s="24"/>
      <c r="FG44" s="24"/>
      <c r="FH44" s="24"/>
      <c r="FI44" s="24"/>
      <c r="FJ44" s="24"/>
      <c r="FK44" s="24"/>
      <c r="FL44" s="24"/>
      <c r="FM44" s="24"/>
      <c r="FN44" s="24"/>
      <c r="FO44" s="24"/>
      <c r="FP44" s="24"/>
      <c r="FQ44" s="24"/>
      <c r="FR44" s="24"/>
      <c r="FS44" s="24"/>
      <c r="FT44" s="24"/>
      <c r="FU44" s="24"/>
      <c r="FV44" s="24"/>
      <c r="FW44" s="24"/>
      <c r="FX44" s="24"/>
      <c r="FY44" s="24"/>
      <c r="FZ44" s="24"/>
      <c r="GA44" s="24"/>
      <c r="GB44" s="24"/>
      <c r="GC44" s="24"/>
      <c r="GD44" s="24"/>
      <c r="GE44" s="24"/>
      <c r="GF44" s="24"/>
      <c r="GG44" s="24"/>
      <c r="GH44" s="24"/>
      <c r="GI44" s="24"/>
      <c r="GJ44" s="24"/>
    </row>
    <row r="45" spans="2:192" s="259" customFormat="1" ht="100.5" customHeight="1">
      <c r="B45" s="72" t="s">
        <v>738</v>
      </c>
      <c r="C45" s="51">
        <v>410</v>
      </c>
      <c r="D45" s="58">
        <v>200</v>
      </c>
      <c r="E45" s="54">
        <f t="shared" si="0"/>
        <v>410</v>
      </c>
      <c r="F45" s="75"/>
      <c r="G45"/>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c r="CA45" s="24"/>
      <c r="CB45" s="24"/>
      <c r="CC45" s="24"/>
      <c r="CD45" s="24"/>
      <c r="CE45" s="24"/>
      <c r="CF45" s="24"/>
      <c r="CG45" s="24"/>
      <c r="CH45" s="24"/>
      <c r="CI45" s="24"/>
      <c r="CJ45" s="24"/>
      <c r="CK45" s="24"/>
      <c r="CL45" s="24"/>
      <c r="CM45" s="24"/>
      <c r="CN45" s="24"/>
      <c r="CO45" s="24"/>
      <c r="CP45" s="24"/>
      <c r="CQ45" s="24"/>
      <c r="CR45" s="24"/>
      <c r="CS45" s="24"/>
      <c r="CT45" s="24"/>
      <c r="CU45" s="24"/>
      <c r="CV45" s="24"/>
      <c r="CW45" s="24"/>
      <c r="CX45" s="24"/>
      <c r="CY45" s="24"/>
      <c r="CZ45" s="24"/>
      <c r="DA45" s="24"/>
      <c r="DB45" s="24"/>
      <c r="DC45" s="24"/>
      <c r="DD45" s="24"/>
      <c r="DE45" s="24"/>
      <c r="DF45" s="24"/>
      <c r="DG45" s="24"/>
      <c r="DH45" s="24"/>
      <c r="DI45" s="24"/>
      <c r="DJ45" s="24"/>
      <c r="DK45" s="24"/>
      <c r="DL45" s="24"/>
      <c r="DM45" s="24"/>
      <c r="DN45" s="24"/>
      <c r="DO45" s="24"/>
      <c r="DP45" s="24"/>
      <c r="DQ45" s="24"/>
      <c r="DR45" s="24"/>
      <c r="DS45" s="24"/>
      <c r="DT45" s="24"/>
      <c r="DU45" s="24"/>
      <c r="DV45" s="24"/>
      <c r="DW45" s="24"/>
      <c r="DX45" s="24"/>
      <c r="DY45" s="24"/>
      <c r="DZ45" s="24"/>
      <c r="EA45" s="24"/>
      <c r="EB45" s="24"/>
      <c r="EC45" s="24"/>
      <c r="ED45" s="24"/>
      <c r="EE45" s="24"/>
      <c r="EF45" s="24"/>
      <c r="EG45" s="24"/>
      <c r="EH45" s="24"/>
      <c r="EI45" s="24"/>
      <c r="EJ45" s="24"/>
      <c r="EK45" s="24"/>
      <c r="EL45" s="24"/>
      <c r="EM45" s="24"/>
      <c r="EN45" s="24"/>
      <c r="EO45" s="24"/>
      <c r="EP45" s="24"/>
      <c r="EQ45" s="24"/>
      <c r="ER45" s="24"/>
      <c r="ES45" s="24"/>
      <c r="ET45" s="24"/>
      <c r="EU45" s="24"/>
      <c r="EV45" s="24"/>
      <c r="EW45" s="24"/>
      <c r="EX45" s="24"/>
      <c r="EY45" s="24"/>
      <c r="EZ45" s="24"/>
      <c r="FA45" s="24"/>
      <c r="FB45" s="24"/>
      <c r="FC45" s="24"/>
      <c r="FD45" s="24"/>
      <c r="FE45" s="24"/>
      <c r="FF45" s="24"/>
      <c r="FG45" s="24"/>
      <c r="FH45" s="24"/>
      <c r="FI45" s="24"/>
      <c r="FJ45" s="24"/>
      <c r="FK45" s="24"/>
      <c r="FL45" s="24"/>
      <c r="FM45" s="24"/>
      <c r="FN45" s="24"/>
      <c r="FO45" s="24"/>
      <c r="FP45" s="24"/>
      <c r="FQ45" s="24"/>
      <c r="FR45" s="24"/>
      <c r="FS45" s="24"/>
      <c r="FT45" s="24"/>
      <c r="FU45" s="24"/>
      <c r="FV45" s="24"/>
      <c r="FW45" s="24"/>
      <c r="FX45" s="24"/>
      <c r="FY45" s="24"/>
      <c r="FZ45" s="24"/>
      <c r="GA45" s="24"/>
      <c r="GB45" s="24"/>
      <c r="GC45" s="24"/>
      <c r="GD45" s="24"/>
      <c r="GE45" s="24"/>
      <c r="GF45" s="24"/>
      <c r="GG45" s="24"/>
      <c r="GH45" s="24"/>
      <c r="GI45" s="24"/>
      <c r="GJ45" s="24"/>
    </row>
    <row r="46" spans="2:192" ht="69.95" customHeight="1">
      <c r="B46" s="66" t="s">
        <v>467</v>
      </c>
      <c r="C46" s="51">
        <v>416</v>
      </c>
      <c r="D46" s="56">
        <v>215</v>
      </c>
      <c r="E46" s="54">
        <f t="shared" si="0"/>
        <v>416</v>
      </c>
      <c r="F46" s="79"/>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c r="CA46" s="24"/>
      <c r="CB46" s="24"/>
      <c r="CC46" s="24"/>
      <c r="CD46" s="24"/>
      <c r="CE46" s="24"/>
      <c r="CF46" s="24"/>
      <c r="CG46" s="24"/>
      <c r="CH46" s="24"/>
      <c r="CI46" s="24"/>
      <c r="CJ46" s="24"/>
      <c r="CK46" s="24"/>
      <c r="CL46" s="24"/>
      <c r="CM46" s="24"/>
      <c r="CN46" s="24"/>
      <c r="CO46" s="24"/>
      <c r="CP46" s="24"/>
      <c r="CQ46" s="24"/>
      <c r="CR46" s="24"/>
      <c r="CS46" s="24"/>
      <c r="CT46" s="24"/>
      <c r="CU46" s="24"/>
      <c r="CV46" s="24"/>
      <c r="CW46" s="24"/>
      <c r="CX46" s="24"/>
      <c r="CY46" s="24"/>
      <c r="CZ46" s="24"/>
      <c r="DA46" s="24"/>
      <c r="DB46" s="24"/>
      <c r="DC46" s="24"/>
      <c r="DD46" s="24"/>
      <c r="DE46" s="24"/>
      <c r="DF46" s="24"/>
      <c r="DG46" s="24"/>
      <c r="DH46" s="24"/>
      <c r="DI46" s="24"/>
      <c r="DJ46" s="24"/>
      <c r="DK46" s="24"/>
      <c r="DL46" s="24"/>
      <c r="DM46" s="24"/>
      <c r="DN46" s="24"/>
      <c r="DO46" s="24"/>
      <c r="DP46" s="24"/>
      <c r="DQ46" s="24"/>
      <c r="DR46" s="24"/>
      <c r="DS46" s="24"/>
      <c r="DT46" s="24"/>
      <c r="DU46" s="24"/>
      <c r="DV46" s="24"/>
      <c r="DW46" s="24"/>
      <c r="DX46" s="24"/>
      <c r="DY46" s="24"/>
      <c r="DZ46" s="24"/>
      <c r="EA46" s="24"/>
      <c r="EB46" s="24"/>
      <c r="EC46" s="24"/>
      <c r="ED46" s="24"/>
      <c r="EE46" s="24"/>
      <c r="EF46" s="24"/>
      <c r="EG46" s="24"/>
      <c r="EH46" s="24"/>
      <c r="EI46" s="24"/>
      <c r="EJ46" s="24"/>
      <c r="EK46" s="24"/>
      <c r="EL46" s="24"/>
      <c r="EM46" s="24"/>
      <c r="EN46" s="24"/>
      <c r="EO46" s="24"/>
      <c r="EP46" s="24"/>
      <c r="EQ46" s="24"/>
      <c r="ER46" s="24"/>
      <c r="ES46" s="24"/>
      <c r="ET46" s="24"/>
      <c r="EU46" s="24"/>
      <c r="EV46" s="24"/>
      <c r="EW46" s="24"/>
      <c r="EX46" s="24"/>
      <c r="EY46" s="24"/>
      <c r="EZ46" s="24"/>
      <c r="FA46" s="24"/>
      <c r="FB46" s="24"/>
      <c r="FC46" s="24"/>
      <c r="FD46" s="24"/>
      <c r="FE46" s="24"/>
      <c r="FF46" s="24"/>
      <c r="FG46" s="24"/>
      <c r="FH46" s="24"/>
      <c r="FI46" s="24"/>
      <c r="FJ46" s="24"/>
      <c r="FK46" s="24"/>
      <c r="FL46" s="24"/>
      <c r="FM46" s="24"/>
      <c r="FN46" s="24"/>
      <c r="FO46" s="24"/>
      <c r="FP46" s="24"/>
      <c r="FQ46" s="24"/>
      <c r="FR46" s="24"/>
      <c r="FS46" s="24"/>
      <c r="FT46" s="24"/>
      <c r="FU46" s="24"/>
      <c r="FV46" s="24"/>
      <c r="FW46" s="24"/>
      <c r="FX46" s="24"/>
      <c r="FY46" s="24"/>
      <c r="FZ46" s="24"/>
      <c r="GA46" s="24"/>
      <c r="GB46" s="24"/>
      <c r="GC46" s="24"/>
      <c r="GD46" s="24"/>
      <c r="GE46" s="24"/>
      <c r="GF46" s="24"/>
      <c r="GG46" s="24"/>
      <c r="GH46" s="24"/>
      <c r="GI46" s="24"/>
      <c r="GJ46" s="24"/>
    </row>
    <row r="47" spans="2:192" ht="69.95" customHeight="1">
      <c r="B47" s="66" t="s">
        <v>397</v>
      </c>
      <c r="C47" s="51">
        <v>441</v>
      </c>
      <c r="D47" s="56">
        <v>215</v>
      </c>
      <c r="E47" s="54">
        <f t="shared" si="0"/>
        <v>441</v>
      </c>
      <c r="F47" s="79"/>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c r="CA47" s="24"/>
      <c r="CB47" s="24"/>
      <c r="CC47" s="24"/>
      <c r="CD47" s="24"/>
      <c r="CE47" s="24"/>
      <c r="CF47" s="24"/>
      <c r="CG47" s="24"/>
      <c r="CH47" s="24"/>
      <c r="CI47" s="24"/>
      <c r="CJ47" s="24"/>
      <c r="CK47" s="24"/>
      <c r="CL47" s="24"/>
      <c r="CM47" s="24"/>
      <c r="CN47" s="24"/>
      <c r="CO47" s="24"/>
      <c r="CP47" s="24"/>
      <c r="CQ47" s="24"/>
      <c r="CR47" s="24"/>
      <c r="CS47" s="24"/>
      <c r="CT47" s="24"/>
      <c r="CU47" s="24"/>
      <c r="CV47" s="24"/>
      <c r="CW47" s="24"/>
      <c r="CX47" s="24"/>
      <c r="CY47" s="24"/>
      <c r="CZ47" s="24"/>
      <c r="DA47" s="24"/>
      <c r="DB47" s="24"/>
      <c r="DC47" s="24"/>
      <c r="DD47" s="24"/>
      <c r="DE47" s="24"/>
      <c r="DF47" s="24"/>
      <c r="DG47" s="24"/>
      <c r="DH47" s="24"/>
      <c r="DI47" s="24"/>
      <c r="DJ47" s="24"/>
      <c r="DK47" s="24"/>
      <c r="DL47" s="24"/>
      <c r="DM47" s="24"/>
      <c r="DN47" s="24"/>
      <c r="DO47" s="24"/>
      <c r="DP47" s="24"/>
      <c r="DQ47" s="24"/>
      <c r="DR47" s="24"/>
      <c r="DS47" s="24"/>
      <c r="DT47" s="24"/>
      <c r="DU47" s="24"/>
      <c r="DV47" s="24"/>
      <c r="DW47" s="24"/>
      <c r="DX47" s="24"/>
      <c r="DY47" s="24"/>
      <c r="DZ47" s="24"/>
      <c r="EA47" s="24"/>
      <c r="EB47" s="24"/>
      <c r="EC47" s="24"/>
      <c r="ED47" s="24"/>
      <c r="EE47" s="24"/>
      <c r="EF47" s="24"/>
      <c r="EG47" s="24"/>
      <c r="EH47" s="24"/>
      <c r="EI47" s="24"/>
      <c r="EJ47" s="24"/>
      <c r="EK47" s="24"/>
      <c r="EL47" s="24"/>
      <c r="EM47" s="24"/>
      <c r="EN47" s="24"/>
      <c r="EO47" s="24"/>
      <c r="EP47" s="24"/>
      <c r="EQ47" s="24"/>
      <c r="ER47" s="24"/>
      <c r="ES47" s="24"/>
      <c r="ET47" s="24"/>
      <c r="EU47" s="24"/>
      <c r="EV47" s="24"/>
      <c r="EW47" s="24"/>
      <c r="EX47" s="24"/>
      <c r="EY47" s="24"/>
      <c r="EZ47" s="24"/>
      <c r="FA47" s="24"/>
      <c r="FB47" s="24"/>
      <c r="FC47" s="24"/>
      <c r="FD47" s="24"/>
      <c r="FE47" s="24"/>
      <c r="FF47" s="24"/>
      <c r="FG47" s="24"/>
      <c r="FH47" s="24"/>
      <c r="FI47" s="24"/>
      <c r="FJ47" s="24"/>
      <c r="FK47" s="24"/>
      <c r="FL47" s="24"/>
      <c r="FM47" s="24"/>
      <c r="FN47" s="24"/>
      <c r="FO47" s="24"/>
      <c r="FP47" s="24"/>
      <c r="FQ47" s="24"/>
      <c r="FR47" s="24"/>
      <c r="FS47" s="24"/>
      <c r="FT47" s="24"/>
      <c r="FU47" s="24"/>
      <c r="FV47" s="24"/>
      <c r="FW47" s="24"/>
      <c r="FX47" s="24"/>
      <c r="FY47" s="24"/>
      <c r="FZ47" s="24"/>
      <c r="GA47" s="24"/>
      <c r="GB47" s="24"/>
      <c r="GC47" s="24"/>
      <c r="GD47" s="24"/>
      <c r="GE47" s="24"/>
      <c r="GF47" s="24"/>
      <c r="GG47" s="24"/>
      <c r="GH47" s="24"/>
      <c r="GI47" s="24"/>
      <c r="GJ47" s="24"/>
    </row>
    <row r="48" spans="2:192" ht="69.95" customHeight="1">
      <c r="B48" s="66" t="s">
        <v>153</v>
      </c>
      <c r="C48" s="51">
        <v>452</v>
      </c>
      <c r="D48" s="56">
        <v>215</v>
      </c>
      <c r="E48" s="54">
        <f t="shared" si="0"/>
        <v>452</v>
      </c>
      <c r="F48" s="73"/>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c r="CA48" s="24"/>
      <c r="CB48" s="24"/>
      <c r="CC48" s="24"/>
      <c r="CD48" s="24"/>
      <c r="CE48" s="24"/>
      <c r="CF48" s="24"/>
      <c r="CG48" s="24"/>
      <c r="CH48" s="24"/>
      <c r="CI48" s="24"/>
      <c r="CJ48" s="24"/>
      <c r="CK48" s="24"/>
      <c r="CL48" s="24"/>
      <c r="CM48" s="24"/>
      <c r="CN48" s="24"/>
      <c r="CO48" s="24"/>
      <c r="CP48" s="24"/>
      <c r="CQ48" s="24"/>
      <c r="CR48" s="24"/>
      <c r="CS48" s="24"/>
      <c r="CT48" s="24"/>
      <c r="CU48" s="24"/>
      <c r="CV48" s="24"/>
      <c r="CW48" s="24"/>
      <c r="CX48" s="24"/>
      <c r="CY48" s="24"/>
      <c r="CZ48" s="24"/>
      <c r="DA48" s="24"/>
      <c r="DB48" s="24"/>
      <c r="DC48" s="24"/>
      <c r="DD48" s="24"/>
      <c r="DE48" s="24"/>
      <c r="DF48" s="24"/>
      <c r="DG48" s="24"/>
      <c r="DH48" s="24"/>
      <c r="DI48" s="24"/>
      <c r="DJ48" s="24"/>
      <c r="DK48" s="24"/>
      <c r="DL48" s="24"/>
      <c r="DM48" s="24"/>
      <c r="DN48" s="24"/>
      <c r="DO48" s="24"/>
      <c r="DP48" s="24"/>
      <c r="DQ48" s="24"/>
      <c r="DR48" s="24"/>
      <c r="DS48" s="24"/>
      <c r="DT48" s="24"/>
      <c r="DU48" s="24"/>
      <c r="DV48" s="24"/>
      <c r="DW48" s="24"/>
      <c r="DX48" s="24"/>
      <c r="DY48" s="24"/>
      <c r="DZ48" s="24"/>
      <c r="EA48" s="24"/>
      <c r="EB48" s="24"/>
      <c r="EC48" s="24"/>
      <c r="ED48" s="24"/>
      <c r="EE48" s="24"/>
      <c r="EF48" s="24"/>
      <c r="EG48" s="24"/>
      <c r="EH48" s="24"/>
      <c r="EI48" s="24"/>
      <c r="EJ48" s="24"/>
      <c r="EK48" s="24"/>
      <c r="EL48" s="24"/>
      <c r="EM48" s="24"/>
      <c r="EN48" s="24"/>
      <c r="EO48" s="24"/>
      <c r="EP48" s="24"/>
      <c r="EQ48" s="24"/>
      <c r="ER48" s="24"/>
      <c r="ES48" s="24"/>
      <c r="ET48" s="24"/>
      <c r="EU48" s="24"/>
      <c r="EV48" s="24"/>
      <c r="EW48" s="24"/>
      <c r="EX48" s="24"/>
      <c r="EY48" s="24"/>
      <c r="EZ48" s="24"/>
      <c r="FA48" s="24"/>
      <c r="FB48" s="24"/>
      <c r="FC48" s="24"/>
      <c r="FD48" s="24"/>
      <c r="FE48" s="24"/>
      <c r="FF48" s="24"/>
      <c r="FG48" s="24"/>
      <c r="FH48" s="24"/>
      <c r="FI48" s="24"/>
      <c r="FJ48" s="24"/>
      <c r="FK48" s="24"/>
      <c r="FL48" s="24"/>
      <c r="FM48" s="24"/>
      <c r="FN48" s="24"/>
      <c r="FO48" s="24"/>
      <c r="FP48" s="24"/>
      <c r="FQ48" s="24"/>
      <c r="FR48" s="24"/>
      <c r="FS48" s="24"/>
      <c r="FT48" s="24"/>
      <c r="FU48" s="24"/>
      <c r="FV48" s="24"/>
      <c r="FW48" s="24"/>
      <c r="FX48" s="24"/>
      <c r="FY48" s="24"/>
      <c r="FZ48" s="24"/>
      <c r="GA48" s="24"/>
      <c r="GB48" s="24"/>
      <c r="GC48" s="24"/>
      <c r="GD48" s="24"/>
      <c r="GE48" s="24"/>
      <c r="GF48" s="24"/>
      <c r="GG48" s="24"/>
      <c r="GH48" s="24"/>
      <c r="GI48" s="24"/>
      <c r="GJ48" s="24"/>
    </row>
    <row r="49" spans="1:192" s="259" customFormat="1" ht="69.95" customHeight="1">
      <c r="B49" s="71" t="s">
        <v>743</v>
      </c>
      <c r="C49" s="51">
        <v>454</v>
      </c>
      <c r="D49" s="58">
        <v>160</v>
      </c>
      <c r="E49" s="54">
        <f t="shared" si="0"/>
        <v>454</v>
      </c>
      <c r="F49" s="73"/>
      <c r="G49"/>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24"/>
      <c r="DN49" s="24"/>
      <c r="DO49" s="24"/>
      <c r="DP49" s="24"/>
      <c r="DQ49" s="24"/>
      <c r="DR49" s="24"/>
      <c r="DS49" s="24"/>
      <c r="DT49" s="24"/>
      <c r="DU49" s="24"/>
      <c r="DV49" s="24"/>
      <c r="DW49" s="24"/>
      <c r="DX49" s="24"/>
      <c r="DY49" s="24"/>
      <c r="DZ49" s="24"/>
      <c r="EA49" s="24"/>
      <c r="EB49" s="24"/>
      <c r="EC49" s="24"/>
      <c r="ED49" s="24"/>
      <c r="EE49" s="24"/>
      <c r="EF49" s="24"/>
      <c r="EG49" s="24"/>
      <c r="EH49" s="24"/>
      <c r="EI49" s="24"/>
      <c r="EJ49" s="24"/>
      <c r="EK49" s="24"/>
      <c r="EL49" s="24"/>
      <c r="EM49" s="24"/>
      <c r="EN49" s="24"/>
      <c r="EO49" s="24"/>
      <c r="EP49" s="24"/>
      <c r="EQ49" s="24"/>
      <c r="ER49" s="24"/>
      <c r="ES49" s="24"/>
      <c r="ET49" s="24"/>
      <c r="EU49" s="24"/>
      <c r="EV49" s="24"/>
      <c r="EW49" s="24"/>
      <c r="EX49" s="24"/>
      <c r="EY49" s="24"/>
      <c r="EZ49" s="24"/>
      <c r="FA49" s="24"/>
      <c r="FB49" s="24"/>
      <c r="FC49" s="24"/>
      <c r="FD49" s="24"/>
      <c r="FE49" s="24"/>
      <c r="FF49" s="24"/>
      <c r="FG49" s="24"/>
      <c r="FH49" s="24"/>
      <c r="FI49" s="24"/>
      <c r="FJ49" s="24"/>
      <c r="FK49" s="24"/>
      <c r="FL49" s="24"/>
      <c r="FM49" s="24"/>
      <c r="FN49" s="24"/>
      <c r="FO49" s="24"/>
      <c r="FP49" s="24"/>
      <c r="FQ49" s="24"/>
      <c r="FR49" s="24"/>
      <c r="FS49" s="24"/>
      <c r="FT49" s="24"/>
      <c r="FU49" s="24"/>
      <c r="FV49" s="24"/>
      <c r="FW49" s="24"/>
      <c r="FX49" s="24"/>
      <c r="FY49" s="24"/>
      <c r="FZ49" s="24"/>
      <c r="GA49" s="24"/>
      <c r="GB49" s="24"/>
      <c r="GC49" s="24"/>
      <c r="GD49" s="24"/>
      <c r="GE49" s="24"/>
      <c r="GF49" s="24"/>
      <c r="GG49" s="24"/>
      <c r="GH49" s="24"/>
      <c r="GI49" s="24"/>
      <c r="GJ49" s="24"/>
    </row>
    <row r="50" spans="1:192" ht="69.95" customHeight="1">
      <c r="B50" s="66" t="s">
        <v>249</v>
      </c>
      <c r="C50" s="51" t="s">
        <v>508</v>
      </c>
      <c r="D50" s="53" t="s">
        <v>431</v>
      </c>
      <c r="E50" s="54" t="str">
        <f t="shared" si="0"/>
        <v>41A</v>
      </c>
      <c r="F50" s="79"/>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c r="CF50" s="24"/>
      <c r="CG50" s="24"/>
      <c r="CH50" s="24"/>
      <c r="CI50" s="24"/>
      <c r="CJ50" s="24"/>
      <c r="CK50" s="24"/>
      <c r="CL50" s="24"/>
      <c r="CM50" s="24"/>
      <c r="CN50" s="24"/>
      <c r="CO50" s="24"/>
      <c r="CP50" s="24"/>
      <c r="CQ50" s="24"/>
      <c r="CR50" s="24"/>
      <c r="CS50" s="24"/>
      <c r="CT50" s="24"/>
      <c r="CU50" s="24"/>
      <c r="CV50" s="24"/>
      <c r="CW50" s="24"/>
      <c r="CX50" s="24"/>
      <c r="CY50" s="24"/>
      <c r="CZ50" s="24"/>
      <c r="DA50" s="24"/>
      <c r="DB50" s="24"/>
      <c r="DC50" s="24"/>
      <c r="DD50" s="24"/>
      <c r="DE50" s="24"/>
      <c r="DF50" s="24"/>
      <c r="DG50" s="24"/>
      <c r="DH50" s="24"/>
      <c r="DI50" s="24"/>
      <c r="DJ50" s="24"/>
      <c r="DK50" s="24"/>
      <c r="DL50" s="24"/>
      <c r="DM50" s="24"/>
      <c r="DN50" s="24"/>
      <c r="DO50" s="24"/>
      <c r="DP50" s="24"/>
      <c r="DQ50" s="24"/>
      <c r="DR50" s="24"/>
      <c r="DS50" s="24"/>
      <c r="DT50" s="24"/>
      <c r="DU50" s="24"/>
      <c r="DV50" s="24"/>
      <c r="DW50" s="24"/>
      <c r="DX50" s="24"/>
      <c r="DY50" s="24"/>
      <c r="DZ50" s="24"/>
      <c r="EA50" s="24"/>
      <c r="EB50" s="24"/>
      <c r="EC50" s="24"/>
      <c r="ED50" s="24"/>
      <c r="EE50" s="24"/>
      <c r="EF50" s="24"/>
      <c r="EG50" s="24"/>
      <c r="EH50" s="24"/>
      <c r="EI50" s="24"/>
      <c r="EJ50" s="24"/>
      <c r="EK50" s="24"/>
      <c r="EL50" s="24"/>
      <c r="EM50" s="24"/>
      <c r="EN50" s="24"/>
      <c r="EO50" s="24"/>
      <c r="EP50" s="24"/>
      <c r="EQ50" s="24"/>
      <c r="ER50" s="24"/>
      <c r="ES50" s="24"/>
      <c r="ET50" s="24"/>
      <c r="EU50" s="24"/>
      <c r="EV50" s="24"/>
      <c r="EW50" s="24"/>
      <c r="EX50" s="24"/>
      <c r="EY50" s="24"/>
      <c r="EZ50" s="24"/>
      <c r="FA50" s="24"/>
      <c r="FB50" s="24"/>
      <c r="FC50" s="24"/>
      <c r="FD50" s="24"/>
      <c r="FE50" s="24"/>
      <c r="FF50" s="24"/>
      <c r="FG50" s="24"/>
      <c r="FH50" s="24"/>
      <c r="FI50" s="24"/>
      <c r="FJ50" s="24"/>
      <c r="FK50" s="24"/>
      <c r="FL50" s="24"/>
      <c r="FM50" s="24"/>
      <c r="FN50" s="24"/>
      <c r="FO50" s="24"/>
      <c r="FP50" s="24"/>
      <c r="FQ50" s="24"/>
      <c r="FR50" s="24"/>
      <c r="FS50" s="24"/>
      <c r="FT50" s="24"/>
      <c r="FU50" s="24"/>
      <c r="FV50" s="24"/>
      <c r="FW50" s="24"/>
      <c r="FX50" s="24"/>
      <c r="FY50" s="24"/>
      <c r="FZ50" s="24"/>
      <c r="GA50" s="24"/>
      <c r="GB50" s="24"/>
      <c r="GC50" s="24"/>
      <c r="GD50" s="24"/>
      <c r="GE50" s="24"/>
      <c r="GF50" s="24"/>
      <c r="GG50" s="24"/>
      <c r="GH50" s="24"/>
      <c r="GI50" s="24"/>
      <c r="GJ50" s="24"/>
    </row>
    <row r="51" spans="1:192" ht="69.95" customHeight="1">
      <c r="B51" s="66" t="s">
        <v>79</v>
      </c>
      <c r="C51" s="51" t="s">
        <v>80</v>
      </c>
      <c r="D51" s="153" t="s">
        <v>575</v>
      </c>
      <c r="E51" s="54" t="str">
        <f t="shared" si="0"/>
        <v>4BJ</v>
      </c>
      <c r="F51" s="79"/>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c r="CA51" s="24"/>
      <c r="CB51" s="24"/>
      <c r="CC51" s="24"/>
      <c r="CD51" s="24"/>
      <c r="CE51" s="24"/>
      <c r="CF51" s="24"/>
      <c r="CG51" s="24"/>
      <c r="CH51" s="24"/>
      <c r="CI51" s="24"/>
      <c r="CJ51" s="24"/>
      <c r="CK51" s="24"/>
      <c r="CL51" s="24"/>
      <c r="CM51" s="24"/>
      <c r="CN51" s="24"/>
      <c r="CO51" s="24"/>
      <c r="CP51" s="24"/>
      <c r="CQ51" s="24"/>
      <c r="CR51" s="24"/>
      <c r="CS51" s="24"/>
      <c r="CT51" s="24"/>
      <c r="CU51" s="24"/>
      <c r="CV51" s="24"/>
      <c r="CW51" s="24"/>
      <c r="CX51" s="24"/>
      <c r="CY51" s="24"/>
      <c r="CZ51" s="24"/>
      <c r="DA51" s="24"/>
      <c r="DB51" s="24"/>
      <c r="DC51" s="24"/>
      <c r="DD51" s="24"/>
      <c r="DE51" s="24"/>
      <c r="DF51" s="24"/>
      <c r="DG51" s="24"/>
      <c r="DH51" s="24"/>
      <c r="DI51" s="24"/>
      <c r="DJ51" s="24"/>
      <c r="DK51" s="24"/>
      <c r="DL51" s="24"/>
      <c r="DM51" s="24"/>
      <c r="DN51" s="24"/>
      <c r="DO51" s="24"/>
      <c r="DP51" s="24"/>
      <c r="DQ51" s="24"/>
      <c r="DR51" s="24"/>
      <c r="DS51" s="24"/>
      <c r="DT51" s="24"/>
      <c r="DU51" s="24"/>
      <c r="DV51" s="24"/>
      <c r="DW51" s="24"/>
      <c r="DX51" s="24"/>
      <c r="DY51" s="24"/>
      <c r="DZ51" s="24"/>
      <c r="EA51" s="24"/>
      <c r="EB51" s="24"/>
      <c r="EC51" s="24"/>
      <c r="ED51" s="24"/>
      <c r="EE51" s="24"/>
      <c r="EF51" s="24"/>
      <c r="EG51" s="24"/>
      <c r="EH51" s="24"/>
      <c r="EI51" s="24"/>
      <c r="EJ51" s="24"/>
      <c r="EK51" s="24"/>
      <c r="EL51" s="24"/>
      <c r="EM51" s="24"/>
      <c r="EN51" s="24"/>
      <c r="EO51" s="24"/>
      <c r="EP51" s="24"/>
      <c r="EQ51" s="24"/>
      <c r="ER51" s="24"/>
      <c r="ES51" s="24"/>
      <c r="ET51" s="24"/>
      <c r="EU51" s="24"/>
      <c r="EV51" s="24"/>
      <c r="EW51" s="24"/>
      <c r="EX51" s="24"/>
      <c r="EY51" s="24"/>
      <c r="EZ51" s="24"/>
      <c r="FA51" s="24"/>
      <c r="FB51" s="24"/>
      <c r="FC51" s="24"/>
      <c r="FD51" s="24"/>
      <c r="FE51" s="24"/>
      <c r="FF51" s="24"/>
      <c r="FG51" s="24"/>
      <c r="FH51" s="24"/>
      <c r="FI51" s="24"/>
      <c r="FJ51" s="24"/>
      <c r="FK51" s="24"/>
      <c r="FL51" s="24"/>
      <c r="FM51" s="24"/>
      <c r="FN51" s="24"/>
      <c r="FO51" s="24"/>
      <c r="FP51" s="24"/>
      <c r="FQ51" s="24"/>
      <c r="FR51" s="24"/>
      <c r="FS51" s="24"/>
      <c r="FT51" s="24"/>
      <c r="FU51" s="24"/>
      <c r="FV51" s="24"/>
      <c r="FW51" s="24"/>
      <c r="FX51" s="24"/>
      <c r="FY51" s="24"/>
      <c r="FZ51" s="24"/>
      <c r="GA51" s="24"/>
      <c r="GB51" s="24"/>
      <c r="GC51" s="24"/>
      <c r="GD51" s="24"/>
      <c r="GE51" s="24"/>
      <c r="GF51" s="24"/>
      <c r="GG51" s="24"/>
      <c r="GH51" s="24"/>
      <c r="GI51" s="24"/>
      <c r="GJ51" s="24"/>
    </row>
    <row r="52" spans="1:192" ht="69.95" customHeight="1">
      <c r="B52" s="66" t="s">
        <v>150</v>
      </c>
      <c r="C52" s="51" t="s">
        <v>509</v>
      </c>
      <c r="D52" s="53" t="s">
        <v>431</v>
      </c>
      <c r="E52" s="54" t="str">
        <f t="shared" si="0"/>
        <v>4CS</v>
      </c>
      <c r="F52" s="73"/>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c r="CA52" s="24"/>
      <c r="CB52" s="24"/>
      <c r="CC52" s="24"/>
      <c r="CD52" s="24"/>
      <c r="CE52" s="24"/>
      <c r="CF52" s="24"/>
      <c r="CG52" s="24"/>
      <c r="CH52" s="24"/>
      <c r="CI52" s="24"/>
      <c r="CJ52" s="24"/>
      <c r="CK52" s="24"/>
      <c r="CL52" s="24"/>
      <c r="CM52" s="24"/>
      <c r="CN52" s="24"/>
      <c r="CO52" s="24"/>
      <c r="CP52" s="24"/>
      <c r="CQ52" s="24"/>
      <c r="CR52" s="24"/>
      <c r="CS52" s="24"/>
      <c r="CT52" s="24"/>
      <c r="CU52" s="24"/>
      <c r="CV52" s="24"/>
      <c r="CW52" s="24"/>
      <c r="CX52" s="24"/>
      <c r="CY52" s="24"/>
      <c r="CZ52" s="24"/>
      <c r="DA52" s="24"/>
      <c r="DB52" s="24"/>
      <c r="DC52" s="24"/>
      <c r="DD52" s="24"/>
      <c r="DE52" s="24"/>
      <c r="DF52" s="24"/>
      <c r="DG52" s="24"/>
      <c r="DH52" s="24"/>
      <c r="DI52" s="24"/>
      <c r="DJ52" s="24"/>
      <c r="DK52" s="24"/>
      <c r="DL52" s="24"/>
      <c r="DM52" s="24"/>
      <c r="DN52" s="24"/>
      <c r="DO52" s="24"/>
      <c r="DP52" s="24"/>
      <c r="DQ52" s="24"/>
      <c r="DR52" s="24"/>
      <c r="DS52" s="24"/>
      <c r="DT52" s="24"/>
      <c r="DU52" s="24"/>
      <c r="DV52" s="24"/>
      <c r="DW52" s="24"/>
      <c r="DX52" s="24"/>
      <c r="DY52" s="24"/>
      <c r="DZ52" s="24"/>
      <c r="EA52" s="24"/>
      <c r="EB52" s="24"/>
      <c r="EC52" s="24"/>
      <c r="ED52" s="24"/>
      <c r="EE52" s="24"/>
      <c r="EF52" s="24"/>
      <c r="EG52" s="24"/>
      <c r="EH52" s="24"/>
      <c r="EI52" s="24"/>
      <c r="EJ52" s="24"/>
      <c r="EK52" s="24"/>
      <c r="EL52" s="24"/>
      <c r="EM52" s="24"/>
      <c r="EN52" s="24"/>
      <c r="EO52" s="24"/>
      <c r="EP52" s="24"/>
      <c r="EQ52" s="24"/>
      <c r="ER52" s="24"/>
      <c r="ES52" s="24"/>
      <c r="ET52" s="24"/>
      <c r="EU52" s="24"/>
      <c r="EV52" s="24"/>
      <c r="EW52" s="24"/>
      <c r="EX52" s="24"/>
      <c r="EY52" s="24"/>
      <c r="EZ52" s="24"/>
      <c r="FA52" s="24"/>
      <c r="FB52" s="24"/>
      <c r="FC52" s="24"/>
      <c r="FD52" s="24"/>
      <c r="FE52" s="24"/>
      <c r="FF52" s="24"/>
      <c r="FG52" s="24"/>
      <c r="FH52" s="24"/>
      <c r="FI52" s="24"/>
      <c r="FJ52" s="24"/>
      <c r="FK52" s="24"/>
      <c r="FL52" s="24"/>
      <c r="FM52" s="24"/>
      <c r="FN52" s="24"/>
      <c r="FO52" s="24"/>
      <c r="FP52" s="24"/>
      <c r="FQ52" s="24"/>
      <c r="FR52" s="24"/>
      <c r="FS52" s="24"/>
      <c r="FT52" s="24"/>
      <c r="FU52" s="24"/>
      <c r="FV52" s="24"/>
      <c r="FW52" s="24"/>
      <c r="FX52" s="24"/>
      <c r="FY52" s="24"/>
      <c r="FZ52" s="24"/>
      <c r="GA52" s="24"/>
      <c r="GB52" s="24"/>
      <c r="GC52" s="24"/>
      <c r="GD52" s="24"/>
      <c r="GE52" s="24"/>
      <c r="GF52" s="24"/>
      <c r="GG52" s="24"/>
      <c r="GH52" s="24"/>
      <c r="GI52" s="24"/>
      <c r="GJ52" s="24"/>
    </row>
    <row r="53" spans="1:192" ht="69.95" customHeight="1">
      <c r="B53" s="66" t="s">
        <v>55</v>
      </c>
      <c r="C53" s="51" t="s">
        <v>46</v>
      </c>
      <c r="D53" s="53" t="s">
        <v>431</v>
      </c>
      <c r="E53" s="54" t="str">
        <f t="shared" ref="E53:E75" si="1">C53</f>
        <v>4GF</v>
      </c>
      <c r="F53" s="73"/>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c r="CA53" s="24"/>
      <c r="CB53" s="24"/>
      <c r="CC53" s="24"/>
      <c r="CD53" s="24"/>
      <c r="CE53" s="24"/>
      <c r="CF53" s="24"/>
      <c r="CG53" s="24"/>
      <c r="CH53" s="24"/>
      <c r="CI53" s="24"/>
      <c r="CJ53" s="24"/>
      <c r="CK53" s="24"/>
      <c r="CL53" s="24"/>
      <c r="CM53" s="24"/>
      <c r="CN53" s="24"/>
      <c r="CO53" s="24"/>
      <c r="CP53" s="24"/>
      <c r="CQ53" s="24"/>
      <c r="CR53" s="24"/>
      <c r="CS53" s="24"/>
      <c r="CT53" s="24"/>
      <c r="CU53" s="24"/>
      <c r="CV53" s="24"/>
      <c r="CW53" s="24"/>
      <c r="CX53" s="24"/>
      <c r="CY53" s="24"/>
      <c r="CZ53" s="24"/>
      <c r="DA53" s="24"/>
      <c r="DB53" s="24"/>
      <c r="DC53" s="24"/>
      <c r="DD53" s="24"/>
      <c r="DE53" s="24"/>
      <c r="DF53" s="24"/>
      <c r="DG53" s="24"/>
      <c r="DH53" s="24"/>
      <c r="DI53" s="24"/>
      <c r="DJ53" s="24"/>
      <c r="DK53" s="24"/>
      <c r="DL53" s="24"/>
      <c r="DM53" s="24"/>
      <c r="DN53" s="24"/>
      <c r="DO53" s="24"/>
      <c r="DP53" s="24"/>
      <c r="DQ53" s="24"/>
      <c r="DR53" s="24"/>
      <c r="DS53" s="24"/>
      <c r="DT53" s="24"/>
      <c r="DU53" s="24"/>
      <c r="DV53" s="24"/>
      <c r="DW53" s="24"/>
      <c r="DX53" s="24"/>
      <c r="DY53" s="24"/>
      <c r="DZ53" s="24"/>
      <c r="EA53" s="24"/>
      <c r="EB53" s="24"/>
      <c r="EC53" s="24"/>
      <c r="ED53" s="24"/>
      <c r="EE53" s="24"/>
      <c r="EF53" s="24"/>
      <c r="EG53" s="24"/>
      <c r="EH53" s="24"/>
      <c r="EI53" s="24"/>
      <c r="EJ53" s="24"/>
      <c r="EK53" s="24"/>
      <c r="EL53" s="24"/>
      <c r="EM53" s="24"/>
      <c r="EN53" s="24"/>
      <c r="EO53" s="24"/>
      <c r="EP53" s="24"/>
      <c r="EQ53" s="24"/>
      <c r="ER53" s="24"/>
      <c r="ES53" s="24"/>
      <c r="ET53" s="24"/>
      <c r="EU53" s="24"/>
      <c r="EV53" s="24"/>
      <c r="EW53" s="24"/>
      <c r="EX53" s="24"/>
      <c r="EY53" s="24"/>
      <c r="EZ53" s="24"/>
      <c r="FA53" s="24"/>
      <c r="FB53" s="24"/>
      <c r="FC53" s="24"/>
      <c r="FD53" s="24"/>
      <c r="FE53" s="24"/>
      <c r="FF53" s="24"/>
      <c r="FG53" s="24"/>
      <c r="FH53" s="24"/>
      <c r="FI53" s="24"/>
      <c r="FJ53" s="24"/>
      <c r="FK53" s="24"/>
      <c r="FL53" s="24"/>
      <c r="FM53" s="24"/>
      <c r="FN53" s="24"/>
      <c r="FO53" s="24"/>
      <c r="FP53" s="24"/>
      <c r="FQ53" s="24"/>
      <c r="FR53" s="24"/>
      <c r="FS53" s="24"/>
      <c r="FT53" s="24"/>
      <c r="FU53" s="24"/>
      <c r="FV53" s="24"/>
      <c r="FW53" s="24"/>
      <c r="FX53" s="24"/>
      <c r="FY53" s="24"/>
      <c r="FZ53" s="24"/>
      <c r="GA53" s="24"/>
      <c r="GB53" s="24"/>
      <c r="GC53" s="24"/>
      <c r="GD53" s="24"/>
      <c r="GE53" s="24"/>
      <c r="GF53" s="24"/>
      <c r="GG53" s="24"/>
      <c r="GH53" s="24"/>
      <c r="GI53" s="24"/>
      <c r="GJ53" s="24"/>
    </row>
    <row r="54" spans="1:192" ht="69.95" customHeight="1">
      <c r="B54" s="66" t="s">
        <v>152</v>
      </c>
      <c r="C54" s="51" t="s">
        <v>419</v>
      </c>
      <c r="D54" s="56">
        <v>215</v>
      </c>
      <c r="E54" s="54" t="str">
        <f t="shared" si="1"/>
        <v>4SU</v>
      </c>
      <c r="F54" s="79"/>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c r="CA54" s="24"/>
      <c r="CB54" s="24"/>
      <c r="CC54" s="24"/>
      <c r="CD54" s="24"/>
      <c r="CE54" s="24"/>
      <c r="CF54" s="24"/>
      <c r="CG54" s="24"/>
      <c r="CH54" s="24"/>
      <c r="CI54" s="24"/>
      <c r="CJ54" s="24"/>
      <c r="CK54" s="24"/>
      <c r="CL54" s="24"/>
      <c r="CM54" s="24"/>
      <c r="CN54" s="24"/>
      <c r="CO54" s="24"/>
      <c r="CP54" s="24"/>
      <c r="CQ54" s="24"/>
      <c r="CR54" s="24"/>
      <c r="CS54" s="24"/>
      <c r="CT54" s="24"/>
      <c r="CU54" s="24"/>
      <c r="CV54" s="24"/>
      <c r="CW54" s="24"/>
      <c r="CX54" s="24"/>
      <c r="CY54" s="24"/>
      <c r="CZ54" s="24"/>
      <c r="DA54" s="24"/>
      <c r="DB54" s="24"/>
      <c r="DC54" s="24"/>
      <c r="DD54" s="24"/>
      <c r="DE54" s="24"/>
      <c r="DF54" s="24"/>
      <c r="DG54" s="24"/>
      <c r="DH54" s="24"/>
      <c r="DI54" s="24"/>
      <c r="DJ54" s="24"/>
      <c r="DK54" s="24"/>
      <c r="DL54" s="24"/>
      <c r="DM54" s="24"/>
      <c r="DN54" s="24"/>
      <c r="DO54" s="24"/>
      <c r="DP54" s="24"/>
      <c r="DQ54" s="24"/>
      <c r="DR54" s="24"/>
      <c r="DS54" s="24"/>
      <c r="DT54" s="24"/>
      <c r="DU54" s="24"/>
      <c r="DV54" s="24"/>
      <c r="DW54" s="24"/>
      <c r="DX54" s="24"/>
      <c r="DY54" s="24"/>
      <c r="DZ54" s="24"/>
      <c r="EA54" s="24"/>
      <c r="EB54" s="24"/>
      <c r="EC54" s="24"/>
      <c r="ED54" s="24"/>
      <c r="EE54" s="24"/>
      <c r="EF54" s="24"/>
      <c r="EG54" s="24"/>
      <c r="EH54" s="24"/>
      <c r="EI54" s="24"/>
      <c r="EJ54" s="24"/>
      <c r="EK54" s="24"/>
      <c r="EL54" s="24"/>
      <c r="EM54" s="24"/>
      <c r="EN54" s="24"/>
      <c r="EO54" s="24"/>
      <c r="EP54" s="24"/>
      <c r="EQ54" s="24"/>
      <c r="ER54" s="24"/>
      <c r="ES54" s="24"/>
      <c r="ET54" s="24"/>
      <c r="EU54" s="24"/>
      <c r="EV54" s="24"/>
      <c r="EW54" s="24"/>
      <c r="EX54" s="24"/>
      <c r="EY54" s="24"/>
      <c r="EZ54" s="24"/>
      <c r="FA54" s="24"/>
      <c r="FB54" s="24"/>
      <c r="FC54" s="24"/>
      <c r="FD54" s="24"/>
      <c r="FE54" s="24"/>
      <c r="FF54" s="24"/>
      <c r="FG54" s="24"/>
      <c r="FH54" s="24"/>
      <c r="FI54" s="24"/>
      <c r="FJ54" s="24"/>
      <c r="FK54" s="24"/>
      <c r="FL54" s="24"/>
      <c r="FM54" s="24"/>
      <c r="FN54" s="24"/>
      <c r="FO54" s="24"/>
      <c r="FP54" s="24"/>
      <c r="FQ54" s="24"/>
      <c r="FR54" s="24"/>
      <c r="FS54" s="24"/>
      <c r="FT54" s="24"/>
      <c r="FU54" s="24"/>
      <c r="FV54" s="24"/>
      <c r="FW54" s="24"/>
      <c r="FX54" s="24"/>
      <c r="FY54" s="24"/>
      <c r="FZ54" s="24"/>
      <c r="GA54" s="24"/>
      <c r="GB54" s="24"/>
      <c r="GC54" s="24"/>
      <c r="GD54" s="24"/>
      <c r="GE54" s="24"/>
      <c r="GF54" s="24"/>
      <c r="GG54" s="24"/>
      <c r="GH54" s="24"/>
      <c r="GI54" s="24"/>
      <c r="GJ54" s="24"/>
    </row>
    <row r="55" spans="1:192" s="20" customFormat="1" ht="69.95" customHeight="1">
      <c r="A55" s="114"/>
      <c r="B55" s="66" t="s">
        <v>523</v>
      </c>
      <c r="C55" s="51" t="s">
        <v>522</v>
      </c>
      <c r="D55" s="56">
        <v>60</v>
      </c>
      <c r="E55" s="54" t="str">
        <f t="shared" si="1"/>
        <v>4YV</v>
      </c>
      <c r="F55" s="79"/>
      <c r="G55"/>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row>
    <row r="56" spans="1:192" ht="69.95" customHeight="1">
      <c r="B56" s="66" t="s">
        <v>361</v>
      </c>
      <c r="C56" s="51">
        <v>500</v>
      </c>
      <c r="D56" s="53" t="s">
        <v>431</v>
      </c>
      <c r="E56" s="54">
        <f t="shared" si="1"/>
        <v>500</v>
      </c>
      <c r="F56" s="79"/>
      <c r="G56" s="24"/>
      <c r="H56" s="1"/>
      <c r="I56" s="1"/>
      <c r="J56" s="1"/>
      <c r="K56" s="1"/>
      <c r="L56" s="1"/>
      <c r="M56" s="1"/>
      <c r="N56" s="1"/>
      <c r="O56" s="1"/>
      <c r="P56" s="1"/>
    </row>
    <row r="57" spans="1:192" ht="69.95" customHeight="1">
      <c r="B57" s="66" t="s">
        <v>362</v>
      </c>
      <c r="C57" s="51">
        <v>502</v>
      </c>
      <c r="D57" s="53" t="s">
        <v>431</v>
      </c>
      <c r="E57" s="54">
        <f t="shared" si="1"/>
        <v>502</v>
      </c>
      <c r="F57" s="79"/>
      <c r="G57" s="24"/>
      <c r="H57" s="1"/>
      <c r="I57" s="1"/>
      <c r="J57" s="1"/>
      <c r="K57" s="1"/>
      <c r="L57" s="1"/>
      <c r="M57" s="1"/>
      <c r="N57" s="1"/>
      <c r="O57" s="1"/>
      <c r="P57" s="1"/>
    </row>
    <row r="58" spans="1:192" ht="69.95" customHeight="1">
      <c r="B58" s="66" t="s">
        <v>363</v>
      </c>
      <c r="C58" s="51">
        <v>505</v>
      </c>
      <c r="D58" s="53" t="s">
        <v>431</v>
      </c>
      <c r="E58" s="54">
        <f t="shared" si="1"/>
        <v>505</v>
      </c>
      <c r="F58" s="79"/>
      <c r="G58" s="24"/>
      <c r="H58" s="1"/>
      <c r="I58" s="1"/>
      <c r="J58" s="1"/>
      <c r="K58" s="1"/>
      <c r="L58" s="1"/>
      <c r="M58" s="1"/>
      <c r="N58" s="1"/>
      <c r="O58" s="1"/>
      <c r="P58" s="1"/>
    </row>
    <row r="59" spans="1:192" ht="69.95" customHeight="1">
      <c r="B59" s="66" t="s">
        <v>387</v>
      </c>
      <c r="C59" s="51">
        <v>508</v>
      </c>
      <c r="D59" s="56">
        <v>315</v>
      </c>
      <c r="E59" s="54">
        <f t="shared" si="1"/>
        <v>508</v>
      </c>
      <c r="F59" s="73"/>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c r="CJ59" s="24"/>
      <c r="CK59" s="24"/>
      <c r="CL59" s="24"/>
      <c r="CM59" s="24"/>
      <c r="CN59" s="24"/>
      <c r="CO59" s="24"/>
      <c r="CP59" s="24"/>
      <c r="CQ59" s="24"/>
      <c r="CR59" s="24"/>
      <c r="CS59" s="24"/>
      <c r="CT59" s="24"/>
      <c r="CU59" s="24"/>
      <c r="CV59" s="24"/>
      <c r="CW59" s="24"/>
      <c r="CX59" s="24"/>
      <c r="CY59" s="24"/>
      <c r="CZ59" s="24"/>
      <c r="DA59" s="24"/>
      <c r="DB59" s="24"/>
      <c r="DC59" s="24"/>
      <c r="DD59" s="24"/>
      <c r="DE59" s="24"/>
      <c r="DF59" s="24"/>
      <c r="DG59" s="24"/>
      <c r="DH59" s="24"/>
      <c r="DI59" s="24"/>
      <c r="DJ59" s="24"/>
      <c r="DK59" s="24"/>
      <c r="DL59" s="24"/>
      <c r="DM59" s="24"/>
      <c r="DN59" s="24"/>
      <c r="DO59" s="24"/>
      <c r="DP59" s="24"/>
      <c r="DQ59" s="24"/>
      <c r="DR59" s="24"/>
      <c r="DS59" s="24"/>
      <c r="DT59" s="24"/>
      <c r="DU59" s="24"/>
      <c r="DV59" s="24"/>
      <c r="DW59" s="24"/>
      <c r="DX59" s="24"/>
      <c r="DY59" s="24"/>
      <c r="DZ59" s="24"/>
      <c r="EA59" s="24"/>
      <c r="EB59" s="24"/>
      <c r="EC59" s="24"/>
      <c r="ED59" s="24"/>
      <c r="EE59" s="24"/>
      <c r="EF59" s="24"/>
      <c r="EG59" s="24"/>
      <c r="EH59" s="24"/>
      <c r="EI59" s="24"/>
      <c r="EJ59" s="24"/>
      <c r="EK59" s="24"/>
      <c r="EL59" s="24"/>
      <c r="EM59" s="24"/>
      <c r="EN59" s="24"/>
      <c r="EO59" s="24"/>
      <c r="EP59" s="24"/>
      <c r="EQ59" s="24"/>
      <c r="ER59" s="24"/>
      <c r="ES59" s="24"/>
      <c r="ET59" s="24"/>
      <c r="EU59" s="24"/>
      <c r="EV59" s="24"/>
      <c r="EW59" s="24"/>
      <c r="EX59" s="24"/>
      <c r="EY59" s="24"/>
      <c r="EZ59" s="24"/>
      <c r="FA59" s="24"/>
      <c r="FB59" s="24"/>
      <c r="FC59" s="24"/>
      <c r="FD59" s="24"/>
      <c r="FE59" s="24"/>
      <c r="FF59" s="24"/>
      <c r="FG59" s="24"/>
      <c r="FH59" s="24"/>
      <c r="FI59" s="24"/>
      <c r="FJ59" s="24"/>
      <c r="FK59" s="24"/>
      <c r="FL59" s="24"/>
      <c r="FM59" s="24"/>
      <c r="FN59" s="24"/>
      <c r="FO59" s="24"/>
      <c r="FP59" s="24"/>
      <c r="FQ59" s="24"/>
      <c r="FR59" s="24"/>
      <c r="FS59" s="24"/>
      <c r="FT59" s="24"/>
      <c r="FU59" s="24"/>
      <c r="FV59" s="24"/>
      <c r="FW59" s="24"/>
      <c r="FX59" s="24"/>
      <c r="FY59" s="24"/>
      <c r="FZ59" s="24"/>
      <c r="GA59" s="24"/>
      <c r="GB59" s="24"/>
      <c r="GC59" s="24"/>
      <c r="GD59" s="24"/>
      <c r="GE59" s="24"/>
      <c r="GF59" s="24"/>
      <c r="GG59" s="24"/>
      <c r="GH59" s="24"/>
      <c r="GI59" s="24"/>
      <c r="GJ59" s="24"/>
    </row>
    <row r="60" spans="1:192" ht="69.95" customHeight="1">
      <c r="B60" s="66" t="s">
        <v>68</v>
      </c>
      <c r="C60" s="51" t="s">
        <v>484</v>
      </c>
      <c r="D60" s="53" t="s">
        <v>431</v>
      </c>
      <c r="E60" s="54" t="str">
        <f t="shared" si="1"/>
        <v>5DD</v>
      </c>
      <c r="F60" s="73"/>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c r="CA60" s="24"/>
      <c r="CB60" s="24"/>
      <c r="CC60" s="24"/>
      <c r="CD60" s="24"/>
      <c r="CE60" s="24"/>
      <c r="CF60" s="24"/>
      <c r="CG60" s="24"/>
      <c r="CH60" s="24"/>
      <c r="CI60" s="24"/>
      <c r="CJ60" s="24"/>
      <c r="CK60" s="24"/>
      <c r="CL60" s="24"/>
      <c r="CM60" s="24"/>
      <c r="CN60" s="24"/>
      <c r="CO60" s="24"/>
      <c r="CP60" s="24"/>
      <c r="CQ60" s="24"/>
      <c r="CR60" s="24"/>
      <c r="CS60" s="24"/>
      <c r="CT60" s="24"/>
      <c r="CU60" s="24"/>
      <c r="CV60" s="24"/>
      <c r="CW60" s="24"/>
      <c r="CX60" s="24"/>
      <c r="CY60" s="24"/>
      <c r="CZ60" s="24"/>
      <c r="DA60" s="24"/>
      <c r="DB60" s="24"/>
      <c r="DC60" s="24"/>
      <c r="DD60" s="24"/>
      <c r="DE60" s="24"/>
      <c r="DF60" s="24"/>
      <c r="DG60" s="24"/>
      <c r="DH60" s="24"/>
      <c r="DI60" s="24"/>
      <c r="DJ60" s="24"/>
      <c r="DK60" s="24"/>
      <c r="DL60" s="24"/>
      <c r="DM60" s="24"/>
      <c r="DN60" s="24"/>
      <c r="DO60" s="24"/>
      <c r="DP60" s="24"/>
      <c r="DQ60" s="24"/>
      <c r="DR60" s="24"/>
      <c r="DS60" s="24"/>
      <c r="DT60" s="24"/>
      <c r="DU60" s="24"/>
      <c r="DV60" s="24"/>
      <c r="DW60" s="24"/>
      <c r="DX60" s="24"/>
      <c r="DY60" s="24"/>
      <c r="DZ60" s="24"/>
      <c r="EA60" s="24"/>
      <c r="EB60" s="24"/>
      <c r="EC60" s="24"/>
      <c r="ED60" s="24"/>
      <c r="EE60" s="24"/>
      <c r="EF60" s="24"/>
      <c r="EG60" s="24"/>
      <c r="EH60" s="24"/>
      <c r="EI60" s="24"/>
      <c r="EJ60" s="24"/>
      <c r="EK60" s="24"/>
      <c r="EL60" s="24"/>
      <c r="EM60" s="24"/>
      <c r="EN60" s="24"/>
      <c r="EO60" s="24"/>
      <c r="EP60" s="24"/>
      <c r="EQ60" s="24"/>
      <c r="ER60" s="24"/>
      <c r="ES60" s="24"/>
      <c r="ET60" s="24"/>
      <c r="EU60" s="24"/>
      <c r="EV60" s="24"/>
      <c r="EW60" s="24"/>
      <c r="EX60" s="24"/>
      <c r="EY60" s="24"/>
      <c r="EZ60" s="24"/>
      <c r="FA60" s="24"/>
      <c r="FB60" s="24"/>
      <c r="FC60" s="24"/>
      <c r="FD60" s="24"/>
      <c r="FE60" s="24"/>
      <c r="FF60" s="24"/>
      <c r="FG60" s="24"/>
      <c r="FH60" s="24"/>
      <c r="FI60" s="24"/>
      <c r="FJ60" s="24"/>
      <c r="FK60" s="24"/>
      <c r="FL60" s="24"/>
      <c r="FM60" s="24"/>
      <c r="FN60" s="24"/>
      <c r="FO60" s="24"/>
      <c r="FP60" s="24"/>
      <c r="FQ60" s="24"/>
      <c r="FR60" s="24"/>
      <c r="FS60" s="24"/>
      <c r="FT60" s="24"/>
      <c r="FU60" s="24"/>
      <c r="FV60" s="24"/>
      <c r="FW60" s="24"/>
      <c r="FX60" s="24"/>
      <c r="FY60" s="24"/>
      <c r="FZ60" s="24"/>
      <c r="GA60" s="24"/>
      <c r="GB60" s="24"/>
      <c r="GC60" s="24"/>
      <c r="GD60" s="24"/>
      <c r="GE60" s="24"/>
      <c r="GF60" s="24"/>
      <c r="GG60" s="24"/>
      <c r="GH60" s="24"/>
      <c r="GI60" s="24"/>
      <c r="GJ60" s="24"/>
    </row>
    <row r="61" spans="1:192" ht="69.95" customHeight="1">
      <c r="B61" s="66" t="s">
        <v>250</v>
      </c>
      <c r="C61" s="51" t="s">
        <v>322</v>
      </c>
      <c r="D61" s="53" t="s">
        <v>431</v>
      </c>
      <c r="E61" s="54" t="str">
        <f t="shared" si="1"/>
        <v>5DE</v>
      </c>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c r="CA61" s="24"/>
      <c r="CB61" s="24"/>
      <c r="CC61" s="24"/>
      <c r="CD61" s="24"/>
      <c r="CE61" s="24"/>
      <c r="CF61" s="24"/>
      <c r="CG61" s="24"/>
      <c r="CH61" s="24"/>
      <c r="CI61" s="24"/>
      <c r="CJ61" s="24"/>
      <c r="CK61" s="24"/>
      <c r="CL61" s="24"/>
      <c r="CM61" s="24"/>
      <c r="CN61" s="24"/>
      <c r="CO61" s="24"/>
      <c r="CP61" s="24"/>
      <c r="CQ61" s="24"/>
      <c r="CR61" s="24"/>
      <c r="CS61" s="24"/>
      <c r="CT61" s="24"/>
      <c r="CU61" s="24"/>
      <c r="CV61" s="24"/>
      <c r="CW61" s="24"/>
      <c r="CX61" s="24"/>
      <c r="CY61" s="24"/>
      <c r="CZ61" s="24"/>
      <c r="DA61" s="24"/>
      <c r="DB61" s="24"/>
      <c r="DC61" s="24"/>
      <c r="DD61" s="24"/>
      <c r="DE61" s="24"/>
      <c r="DF61" s="24"/>
      <c r="DG61" s="24"/>
      <c r="DH61" s="24"/>
      <c r="DI61" s="24"/>
      <c r="DJ61" s="24"/>
      <c r="DK61" s="24"/>
      <c r="DL61" s="24"/>
      <c r="DM61" s="24"/>
      <c r="DN61" s="24"/>
      <c r="DO61" s="24"/>
      <c r="DP61" s="24"/>
      <c r="DQ61" s="24"/>
      <c r="DR61" s="24"/>
      <c r="DS61" s="24"/>
      <c r="DT61" s="24"/>
      <c r="DU61" s="24"/>
      <c r="DV61" s="24"/>
      <c r="DW61" s="24"/>
      <c r="DX61" s="24"/>
      <c r="DY61" s="24"/>
      <c r="DZ61" s="24"/>
      <c r="EA61" s="24"/>
      <c r="EB61" s="24"/>
      <c r="EC61" s="24"/>
      <c r="ED61" s="24"/>
      <c r="EE61" s="24"/>
      <c r="EF61" s="24"/>
      <c r="EG61" s="24"/>
      <c r="EH61" s="24"/>
      <c r="EI61" s="24"/>
      <c r="EJ61" s="24"/>
      <c r="EK61" s="24"/>
      <c r="EL61" s="24"/>
      <c r="EM61" s="24"/>
      <c r="EN61" s="24"/>
      <c r="EO61" s="24"/>
      <c r="EP61" s="24"/>
      <c r="EQ61" s="24"/>
      <c r="ER61" s="24"/>
      <c r="ES61" s="24"/>
      <c r="ET61" s="24"/>
      <c r="EU61" s="24"/>
      <c r="EV61" s="24"/>
      <c r="EW61" s="24"/>
      <c r="EX61" s="24"/>
      <c r="EY61" s="24"/>
      <c r="EZ61" s="24"/>
      <c r="FA61" s="24"/>
      <c r="FB61" s="24"/>
      <c r="FC61" s="24"/>
      <c r="FD61" s="24"/>
      <c r="FE61" s="24"/>
      <c r="FF61" s="24"/>
      <c r="FG61" s="24"/>
      <c r="FH61" s="24"/>
      <c r="FI61" s="24"/>
      <c r="FJ61" s="24"/>
      <c r="FK61" s="24"/>
      <c r="FL61" s="24"/>
      <c r="FM61" s="24"/>
      <c r="FN61" s="24"/>
      <c r="FO61" s="24"/>
      <c r="FP61" s="24"/>
      <c r="FQ61" s="24"/>
      <c r="FR61" s="24"/>
      <c r="FS61" s="24"/>
      <c r="FT61" s="24"/>
      <c r="FU61" s="24"/>
      <c r="FV61" s="24"/>
      <c r="FW61" s="24"/>
      <c r="FX61" s="24"/>
      <c r="FY61" s="24"/>
      <c r="FZ61" s="24"/>
      <c r="GA61" s="24"/>
      <c r="GB61" s="24"/>
      <c r="GC61" s="24"/>
      <c r="GD61" s="24"/>
      <c r="GE61" s="24"/>
      <c r="GF61" s="24"/>
      <c r="GG61" s="24"/>
      <c r="GH61" s="24"/>
      <c r="GI61" s="24"/>
      <c r="GJ61" s="24"/>
    </row>
    <row r="62" spans="1:192" s="114" customFormat="1" ht="69.95" customHeight="1">
      <c r="B62" s="77" t="s">
        <v>539</v>
      </c>
      <c r="C62" s="51" t="s">
        <v>538</v>
      </c>
      <c r="D62" s="53" t="s">
        <v>431</v>
      </c>
      <c r="E62" s="54" t="str">
        <f t="shared" si="1"/>
        <v>5ZG</v>
      </c>
      <c r="F62" s="73"/>
      <c r="G62"/>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c r="CA62" s="24"/>
      <c r="CB62" s="24"/>
      <c r="CC62" s="24"/>
      <c r="CD62" s="24"/>
      <c r="CE62" s="24"/>
      <c r="CF62" s="24"/>
      <c r="CG62" s="24"/>
      <c r="CH62" s="24"/>
      <c r="CI62" s="24"/>
      <c r="CJ62" s="24"/>
      <c r="CK62" s="24"/>
      <c r="CL62" s="24"/>
      <c r="CM62" s="24"/>
      <c r="CN62" s="24"/>
      <c r="CO62" s="24"/>
      <c r="CP62" s="24"/>
      <c r="CQ62" s="24"/>
      <c r="CR62" s="24"/>
      <c r="CS62" s="24"/>
      <c r="CT62" s="24"/>
      <c r="CU62" s="24"/>
      <c r="CV62" s="24"/>
      <c r="CW62" s="24"/>
      <c r="CX62" s="24"/>
      <c r="CY62" s="24"/>
      <c r="CZ62" s="24"/>
      <c r="DA62" s="24"/>
      <c r="DB62" s="24"/>
      <c r="DC62" s="24"/>
      <c r="DD62" s="24"/>
      <c r="DE62" s="24"/>
      <c r="DF62" s="24"/>
      <c r="DG62" s="24"/>
      <c r="DH62" s="24"/>
      <c r="DI62" s="24"/>
      <c r="DJ62" s="24"/>
      <c r="DK62" s="24"/>
      <c r="DL62" s="24"/>
      <c r="DM62" s="24"/>
      <c r="DN62" s="24"/>
      <c r="DO62" s="24"/>
      <c r="DP62" s="24"/>
      <c r="DQ62" s="24"/>
      <c r="DR62" s="24"/>
      <c r="DS62" s="24"/>
      <c r="DT62" s="24"/>
      <c r="DU62" s="24"/>
      <c r="DV62" s="24"/>
      <c r="DW62" s="24"/>
      <c r="DX62" s="24"/>
      <c r="DY62" s="24"/>
      <c r="DZ62" s="24"/>
      <c r="EA62" s="24"/>
      <c r="EB62" s="24"/>
      <c r="EC62" s="24"/>
      <c r="ED62" s="24"/>
      <c r="EE62" s="24"/>
      <c r="EF62" s="24"/>
      <c r="EG62" s="24"/>
      <c r="EH62" s="24"/>
      <c r="EI62" s="24"/>
      <c r="EJ62" s="24"/>
      <c r="EK62" s="24"/>
      <c r="EL62" s="24"/>
      <c r="EM62" s="24"/>
      <c r="EN62" s="24"/>
      <c r="EO62" s="24"/>
      <c r="EP62" s="24"/>
      <c r="EQ62" s="24"/>
      <c r="ER62" s="24"/>
      <c r="ES62" s="24"/>
      <c r="ET62" s="24"/>
      <c r="EU62" s="24"/>
      <c r="EV62" s="24"/>
      <c r="EW62" s="24"/>
      <c r="EX62" s="24"/>
      <c r="EY62" s="24"/>
      <c r="EZ62" s="24"/>
      <c r="FA62" s="24"/>
      <c r="FB62" s="24"/>
      <c r="FC62" s="24"/>
      <c r="FD62" s="24"/>
      <c r="FE62" s="24"/>
      <c r="FF62" s="24"/>
      <c r="FG62" s="24"/>
      <c r="FH62" s="24"/>
      <c r="FI62" s="24"/>
      <c r="FJ62" s="24"/>
      <c r="FK62" s="24"/>
      <c r="FL62" s="24"/>
      <c r="FM62" s="24"/>
      <c r="FN62" s="24"/>
      <c r="FO62" s="24"/>
      <c r="FP62" s="24"/>
      <c r="FQ62" s="24"/>
      <c r="FR62" s="24"/>
      <c r="FS62" s="24"/>
      <c r="FT62" s="24"/>
      <c r="FU62" s="24"/>
      <c r="FV62" s="24"/>
      <c r="FW62" s="24"/>
      <c r="FX62" s="24"/>
      <c r="FY62" s="24"/>
      <c r="FZ62" s="24"/>
      <c r="GA62" s="24"/>
      <c r="GB62" s="24"/>
      <c r="GC62" s="24"/>
      <c r="GD62" s="24"/>
      <c r="GE62" s="24"/>
      <c r="GF62" s="24"/>
      <c r="GG62" s="24"/>
      <c r="GH62" s="24"/>
      <c r="GI62" s="24"/>
      <c r="GJ62" s="24"/>
    </row>
    <row r="63" spans="1:192" ht="69.95" customHeight="1">
      <c r="B63" s="66" t="s">
        <v>364</v>
      </c>
      <c r="C63" s="51">
        <v>614</v>
      </c>
      <c r="D63" s="53" t="s">
        <v>431</v>
      </c>
      <c r="E63" s="54">
        <f t="shared" si="1"/>
        <v>614</v>
      </c>
      <c r="F63" s="79"/>
      <c r="G63" s="24"/>
      <c r="H63" s="1"/>
      <c r="I63" s="1"/>
      <c r="J63" s="1"/>
      <c r="K63" s="1"/>
      <c r="L63" s="1"/>
      <c r="M63" s="1"/>
      <c r="N63" s="1"/>
      <c r="O63" s="1"/>
      <c r="P63" s="1"/>
    </row>
    <row r="64" spans="1:192" s="20" customFormat="1" ht="69.95" customHeight="1">
      <c r="A64" s="114"/>
      <c r="B64" s="66" t="s">
        <v>54</v>
      </c>
      <c r="C64" s="51" t="s">
        <v>603</v>
      </c>
      <c r="D64" s="56">
        <v>265</v>
      </c>
      <c r="E64" s="54" t="str">
        <f t="shared" si="1"/>
        <v>60K</v>
      </c>
      <c r="F64" s="79"/>
      <c r="G6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c r="CA64" s="24"/>
      <c r="CB64" s="24"/>
      <c r="CC64" s="24"/>
      <c r="CD64" s="24"/>
      <c r="CE64" s="24"/>
      <c r="CF64" s="24"/>
      <c r="CG64" s="24"/>
      <c r="CH64" s="24"/>
      <c r="CI64" s="24"/>
      <c r="CJ64" s="24"/>
      <c r="CK64" s="24"/>
      <c r="CL64" s="24"/>
      <c r="CM64" s="24"/>
      <c r="CN64" s="24"/>
      <c r="CO64" s="24"/>
      <c r="CP64" s="24"/>
      <c r="CQ64" s="24"/>
      <c r="CR64" s="24"/>
      <c r="CS64" s="24"/>
      <c r="CT64" s="24"/>
      <c r="CU64" s="24"/>
      <c r="CV64" s="24"/>
      <c r="CW64" s="24"/>
      <c r="CX64" s="24"/>
      <c r="CY64" s="24"/>
      <c r="CZ64" s="24"/>
      <c r="DA64" s="24"/>
      <c r="DB64" s="24"/>
      <c r="DC64" s="24"/>
      <c r="DD64" s="24"/>
      <c r="DE64" s="24"/>
      <c r="DF64" s="24"/>
      <c r="DG64" s="24"/>
      <c r="DH64" s="24"/>
      <c r="DI64" s="24"/>
      <c r="DJ64" s="24"/>
      <c r="DK64" s="24"/>
      <c r="DL64" s="24"/>
      <c r="DM64" s="24"/>
      <c r="DN64" s="24"/>
      <c r="DO64" s="24"/>
      <c r="DP64" s="24"/>
      <c r="DQ64" s="24"/>
      <c r="DR64" s="24"/>
      <c r="DS64" s="24"/>
      <c r="DT64" s="24"/>
      <c r="DU64" s="24"/>
      <c r="DV64" s="24"/>
      <c r="DW64" s="24"/>
      <c r="DX64" s="24"/>
      <c r="DY64" s="24"/>
      <c r="DZ64" s="24"/>
      <c r="EA64" s="24"/>
      <c r="EB64" s="24"/>
      <c r="EC64" s="24"/>
      <c r="ED64" s="24"/>
      <c r="EE64" s="24"/>
      <c r="EF64" s="24"/>
      <c r="EG64" s="24"/>
      <c r="EH64" s="24"/>
      <c r="EI64" s="24"/>
      <c r="EJ64" s="24"/>
      <c r="EK64" s="24"/>
      <c r="EL64" s="24"/>
      <c r="EM64" s="24"/>
      <c r="EN64" s="24"/>
      <c r="EO64" s="24"/>
      <c r="EP64" s="24"/>
      <c r="EQ64" s="24"/>
      <c r="ER64" s="24"/>
      <c r="ES64" s="24"/>
      <c r="ET64" s="24"/>
      <c r="EU64" s="24"/>
      <c r="EV64" s="24"/>
      <c r="EW64" s="24"/>
      <c r="EX64" s="24"/>
      <c r="EY64" s="24"/>
      <c r="EZ64" s="24"/>
      <c r="FA64" s="24"/>
      <c r="FB64" s="24"/>
      <c r="FC64" s="24"/>
      <c r="FD64" s="24"/>
      <c r="FE64" s="24"/>
      <c r="FF64" s="24"/>
      <c r="FG64" s="24"/>
      <c r="FH64" s="24"/>
      <c r="FI64" s="24"/>
      <c r="FJ64" s="24"/>
      <c r="FK64" s="24"/>
      <c r="FL64" s="24"/>
      <c r="FM64" s="24"/>
      <c r="FN64" s="24"/>
      <c r="FO64" s="24"/>
      <c r="FP64" s="24"/>
      <c r="FQ64" s="24"/>
      <c r="FR64" s="24"/>
      <c r="FS64" s="24"/>
      <c r="FT64" s="24"/>
      <c r="FU64" s="24"/>
      <c r="FV64" s="24"/>
      <c r="FW64" s="24"/>
      <c r="FX64" s="24"/>
      <c r="FY64" s="24"/>
      <c r="FZ64" s="24"/>
      <c r="GA64" s="24"/>
      <c r="GB64" s="24"/>
      <c r="GC64" s="24"/>
      <c r="GD64" s="24"/>
      <c r="GE64" s="24"/>
      <c r="GF64" s="24"/>
      <c r="GG64" s="24"/>
      <c r="GH64" s="24"/>
      <c r="GI64" s="24"/>
      <c r="GJ64" s="24"/>
    </row>
    <row r="65" spans="2:192" s="115" customFormat="1" ht="94.5" customHeight="1">
      <c r="B65" s="77" t="s">
        <v>745</v>
      </c>
      <c r="C65" s="55" t="s">
        <v>744</v>
      </c>
      <c r="D65" s="53" t="s">
        <v>431</v>
      </c>
      <c r="E65" s="54" t="str">
        <f t="shared" si="1"/>
        <v>6Q2</v>
      </c>
      <c r="F65" s="73"/>
      <c r="G65" s="259"/>
      <c r="H65" s="259"/>
      <c r="I65" s="259"/>
      <c r="J65" s="259"/>
      <c r="K65" s="259"/>
      <c r="L65" s="259"/>
      <c r="M65" s="259"/>
      <c r="N65" s="259"/>
      <c r="O65" s="259"/>
      <c r="P65" s="259"/>
      <c r="Q65" s="259"/>
      <c r="R65" s="259"/>
      <c r="S65" s="259"/>
      <c r="T65" s="259"/>
      <c r="U65" s="259"/>
      <c r="V65" s="259"/>
      <c r="W65" s="259"/>
      <c r="X65" s="259"/>
      <c r="Y65" s="259"/>
      <c r="Z65" s="259"/>
      <c r="AA65" s="259"/>
      <c r="AB65" s="259"/>
      <c r="AC65" s="259"/>
      <c r="AD65" s="259"/>
      <c r="AE65" s="259"/>
      <c r="AF65" s="259"/>
      <c r="AG65" s="259"/>
    </row>
    <row r="66" spans="2:192" s="115" customFormat="1" ht="97.5" customHeight="1">
      <c r="B66" s="77" t="s">
        <v>748</v>
      </c>
      <c r="C66" s="51" t="s">
        <v>747</v>
      </c>
      <c r="D66" s="56">
        <v>500</v>
      </c>
      <c r="E66" s="54" t="str">
        <f t="shared" si="1"/>
        <v>6Q9</v>
      </c>
      <c r="F66" s="73"/>
      <c r="G66" s="259"/>
      <c r="H66" s="259"/>
      <c r="I66" s="259"/>
      <c r="J66" s="259"/>
      <c r="K66" s="259"/>
      <c r="L66" s="259"/>
      <c r="M66" s="259"/>
      <c r="N66" s="259"/>
      <c r="O66" s="259"/>
      <c r="P66" s="259"/>
      <c r="Q66" s="259"/>
      <c r="R66" s="259"/>
      <c r="S66" s="259"/>
      <c r="T66" s="259"/>
      <c r="U66" s="259"/>
      <c r="V66" s="259"/>
      <c r="W66" s="259"/>
      <c r="X66" s="259"/>
      <c r="Y66" s="259"/>
      <c r="Z66" s="259"/>
      <c r="AA66" s="259"/>
      <c r="AB66" s="259"/>
      <c r="AC66" s="259"/>
      <c r="AD66" s="259"/>
      <c r="AE66" s="259"/>
      <c r="AF66" s="259"/>
      <c r="AG66" s="259"/>
    </row>
    <row r="67" spans="2:192" ht="69.95" customHeight="1">
      <c r="B67" s="66" t="s">
        <v>247</v>
      </c>
      <c r="C67" s="51">
        <v>709</v>
      </c>
      <c r="D67" s="53" t="s">
        <v>431</v>
      </c>
      <c r="E67" s="54">
        <f t="shared" si="1"/>
        <v>709</v>
      </c>
      <c r="F67" s="73"/>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c r="CA67" s="24"/>
      <c r="CB67" s="24"/>
      <c r="CC67" s="24"/>
      <c r="CD67" s="24"/>
      <c r="CE67" s="24"/>
      <c r="CF67" s="24"/>
      <c r="CG67" s="24"/>
      <c r="CH67" s="24"/>
      <c r="CI67" s="24"/>
      <c r="CJ67" s="24"/>
      <c r="CK67" s="24"/>
      <c r="CL67" s="24"/>
      <c r="CM67" s="24"/>
      <c r="CN67" s="24"/>
      <c r="CO67" s="24"/>
      <c r="CP67" s="24"/>
      <c r="CQ67" s="24"/>
      <c r="CR67" s="24"/>
      <c r="CS67" s="24"/>
      <c r="CT67" s="24"/>
      <c r="CU67" s="24"/>
      <c r="CV67" s="24"/>
      <c r="CW67" s="24"/>
      <c r="CX67" s="24"/>
      <c r="CY67" s="24"/>
      <c r="CZ67" s="24"/>
      <c r="DA67" s="24"/>
      <c r="DB67" s="24"/>
      <c r="DC67" s="24"/>
      <c r="DD67" s="24"/>
      <c r="DE67" s="24"/>
      <c r="DF67" s="24"/>
      <c r="DG67" s="24"/>
      <c r="DH67" s="24"/>
      <c r="DI67" s="24"/>
      <c r="DJ67" s="24"/>
      <c r="DK67" s="24"/>
      <c r="DL67" s="24"/>
      <c r="DM67" s="24"/>
      <c r="DN67" s="24"/>
      <c r="DO67" s="24"/>
      <c r="DP67" s="24"/>
      <c r="DQ67" s="24"/>
      <c r="DR67" s="24"/>
      <c r="DS67" s="24"/>
      <c r="DT67" s="24"/>
      <c r="DU67" s="24"/>
      <c r="DV67" s="24"/>
      <c r="DW67" s="24"/>
      <c r="DX67" s="24"/>
      <c r="DY67" s="24"/>
      <c r="DZ67" s="24"/>
      <c r="EA67" s="24"/>
      <c r="EB67" s="24"/>
      <c r="EC67" s="24"/>
      <c r="ED67" s="24"/>
      <c r="EE67" s="24"/>
      <c r="EF67" s="24"/>
      <c r="EG67" s="24"/>
      <c r="EH67" s="24"/>
      <c r="EI67" s="24"/>
      <c r="EJ67" s="24"/>
      <c r="EK67" s="24"/>
      <c r="EL67" s="24"/>
      <c r="EM67" s="24"/>
      <c r="EN67" s="24"/>
      <c r="EO67" s="24"/>
      <c r="EP67" s="24"/>
      <c r="EQ67" s="24"/>
      <c r="ER67" s="24"/>
      <c r="ES67" s="24"/>
      <c r="ET67" s="24"/>
      <c r="EU67" s="24"/>
      <c r="EV67" s="24"/>
      <c r="EW67" s="24"/>
      <c r="EX67" s="24"/>
      <c r="EY67" s="24"/>
      <c r="EZ67" s="24"/>
      <c r="FA67" s="24"/>
      <c r="FB67" s="24"/>
      <c r="FC67" s="24"/>
      <c r="FD67" s="24"/>
      <c r="FE67" s="24"/>
      <c r="FF67" s="24"/>
      <c r="FG67" s="24"/>
      <c r="FH67" s="24"/>
      <c r="FI67" s="24"/>
      <c r="FJ67" s="24"/>
      <c r="FK67" s="24"/>
      <c r="FL67" s="24"/>
      <c r="FM67" s="24"/>
      <c r="FN67" s="24"/>
      <c r="FO67" s="24"/>
      <c r="FP67" s="24"/>
      <c r="FQ67" s="24"/>
      <c r="FR67" s="24"/>
      <c r="FS67" s="24"/>
      <c r="FT67" s="24"/>
      <c r="FU67" s="24"/>
      <c r="FV67" s="24"/>
      <c r="FW67" s="24"/>
      <c r="FX67" s="24"/>
      <c r="FY67" s="24"/>
      <c r="FZ67" s="24"/>
      <c r="GA67" s="24"/>
      <c r="GB67" s="24"/>
      <c r="GC67" s="24"/>
      <c r="GD67" s="24"/>
      <c r="GE67" s="24"/>
      <c r="GF67" s="24"/>
      <c r="GG67" s="24"/>
      <c r="GH67" s="24"/>
      <c r="GI67" s="24"/>
      <c r="GJ67" s="24"/>
    </row>
    <row r="68" spans="2:192" ht="69.95" customHeight="1">
      <c r="B68" s="66" t="s">
        <v>72</v>
      </c>
      <c r="C68" s="51">
        <v>710</v>
      </c>
      <c r="D68" s="53" t="s">
        <v>431</v>
      </c>
      <c r="E68" s="54">
        <f t="shared" si="1"/>
        <v>710</v>
      </c>
      <c r="F68" s="73"/>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c r="CA68" s="24"/>
      <c r="CB68" s="24"/>
      <c r="CC68" s="24"/>
      <c r="CD68" s="24"/>
      <c r="CE68" s="24"/>
      <c r="CF68" s="24"/>
      <c r="CG68" s="24"/>
      <c r="CH68" s="24"/>
      <c r="CI68" s="24"/>
      <c r="CJ68" s="24"/>
      <c r="CK68" s="24"/>
      <c r="CL68" s="24"/>
      <c r="CM68" s="24"/>
      <c r="CN68" s="24"/>
      <c r="CO68" s="24"/>
      <c r="CP68" s="24"/>
      <c r="CQ68" s="24"/>
      <c r="CR68" s="24"/>
      <c r="CS68" s="24"/>
      <c r="CT68" s="24"/>
      <c r="CU68" s="24"/>
      <c r="CV68" s="24"/>
      <c r="CW68" s="24"/>
      <c r="CX68" s="24"/>
      <c r="CY68" s="24"/>
      <c r="CZ68" s="24"/>
      <c r="DA68" s="24"/>
      <c r="DB68" s="24"/>
      <c r="DC68" s="24"/>
      <c r="DD68" s="24"/>
      <c r="DE68" s="24"/>
      <c r="DF68" s="24"/>
      <c r="DG68" s="24"/>
      <c r="DH68" s="24"/>
      <c r="DI68" s="24"/>
      <c r="DJ68" s="24"/>
      <c r="DK68" s="24"/>
      <c r="DL68" s="24"/>
      <c r="DM68" s="24"/>
      <c r="DN68" s="24"/>
      <c r="DO68" s="24"/>
      <c r="DP68" s="24"/>
      <c r="DQ68" s="24"/>
      <c r="DR68" s="24"/>
      <c r="DS68" s="24"/>
      <c r="DT68" s="24"/>
      <c r="DU68" s="24"/>
      <c r="DV68" s="24"/>
      <c r="DW68" s="24"/>
      <c r="DX68" s="24"/>
      <c r="DY68" s="24"/>
      <c r="DZ68" s="24"/>
      <c r="EA68" s="24"/>
      <c r="EB68" s="24"/>
      <c r="EC68" s="24"/>
      <c r="ED68" s="24"/>
      <c r="EE68" s="24"/>
      <c r="EF68" s="24"/>
      <c r="EG68" s="24"/>
      <c r="EH68" s="24"/>
      <c r="EI68" s="24"/>
      <c r="EJ68" s="24"/>
      <c r="EK68" s="24"/>
      <c r="EL68" s="24"/>
      <c r="EM68" s="24"/>
      <c r="EN68" s="24"/>
      <c r="EO68" s="24"/>
      <c r="EP68" s="24"/>
      <c r="EQ68" s="24"/>
      <c r="ER68" s="24"/>
      <c r="ES68" s="24"/>
      <c r="ET68" s="24"/>
      <c r="EU68" s="24"/>
      <c r="EV68" s="24"/>
      <c r="EW68" s="24"/>
      <c r="EX68" s="24"/>
      <c r="EY68" s="24"/>
      <c r="EZ68" s="24"/>
      <c r="FA68" s="24"/>
      <c r="FB68" s="24"/>
      <c r="FC68" s="24"/>
      <c r="FD68" s="24"/>
      <c r="FE68" s="24"/>
      <c r="FF68" s="24"/>
      <c r="FG68" s="24"/>
      <c r="FH68" s="24"/>
      <c r="FI68" s="24"/>
      <c r="FJ68" s="24"/>
      <c r="FK68" s="24"/>
      <c r="FL68" s="24"/>
      <c r="FM68" s="24"/>
      <c r="FN68" s="24"/>
      <c r="FO68" s="24"/>
      <c r="FP68" s="24"/>
      <c r="FQ68" s="24"/>
      <c r="FR68" s="24"/>
      <c r="FS68" s="24"/>
      <c r="FT68" s="24"/>
      <c r="FU68" s="24"/>
      <c r="FV68" s="24"/>
      <c r="FW68" s="24"/>
      <c r="FX68" s="24"/>
      <c r="FY68" s="24"/>
      <c r="FZ68" s="24"/>
      <c r="GA68" s="24"/>
      <c r="GB68" s="24"/>
      <c r="GC68" s="24"/>
      <c r="GD68" s="24"/>
      <c r="GE68" s="24"/>
      <c r="GF68" s="24"/>
      <c r="GG68" s="24"/>
      <c r="GH68" s="24"/>
      <c r="GI68" s="24"/>
      <c r="GJ68" s="24"/>
    </row>
    <row r="69" spans="2:192" ht="86.25" customHeight="1">
      <c r="B69" s="82" t="s">
        <v>156</v>
      </c>
      <c r="C69" s="51">
        <v>718</v>
      </c>
      <c r="D69" s="56">
        <v>620</v>
      </c>
      <c r="E69" s="54">
        <f t="shared" si="1"/>
        <v>718</v>
      </c>
      <c r="F69" s="75"/>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c r="CA69" s="24"/>
      <c r="CB69" s="24"/>
      <c r="CC69" s="24"/>
      <c r="CD69" s="24"/>
      <c r="CE69" s="24"/>
      <c r="CF69" s="24"/>
      <c r="CG69" s="24"/>
      <c r="CH69" s="24"/>
      <c r="CI69" s="24"/>
      <c r="CJ69" s="24"/>
      <c r="CK69" s="24"/>
      <c r="CL69" s="24"/>
      <c r="CM69" s="24"/>
      <c r="CN69" s="24"/>
      <c r="CO69" s="24"/>
      <c r="CP69" s="24"/>
      <c r="CQ69" s="24"/>
      <c r="CR69" s="24"/>
      <c r="CS69" s="24"/>
      <c r="CT69" s="24"/>
      <c r="CU69" s="24"/>
      <c r="CV69" s="24"/>
      <c r="CW69" s="24"/>
      <c r="CX69" s="24"/>
      <c r="CY69" s="24"/>
      <c r="CZ69" s="24"/>
      <c r="DA69" s="24"/>
      <c r="DB69" s="24"/>
      <c r="DC69" s="24"/>
      <c r="DD69" s="24"/>
      <c r="DE69" s="24"/>
      <c r="DF69" s="24"/>
      <c r="DG69" s="24"/>
      <c r="DH69" s="24"/>
      <c r="DI69" s="24"/>
      <c r="DJ69" s="24"/>
      <c r="DK69" s="24"/>
      <c r="DL69" s="24"/>
      <c r="DM69" s="24"/>
      <c r="DN69" s="24"/>
      <c r="DO69" s="24"/>
      <c r="DP69" s="24"/>
      <c r="DQ69" s="24"/>
      <c r="DR69" s="24"/>
      <c r="DS69" s="24"/>
      <c r="DT69" s="24"/>
      <c r="DU69" s="24"/>
      <c r="DV69" s="24"/>
      <c r="DW69" s="24"/>
      <c r="DX69" s="24"/>
      <c r="DY69" s="24"/>
      <c r="DZ69" s="24"/>
      <c r="EA69" s="24"/>
      <c r="EB69" s="24"/>
      <c r="EC69" s="24"/>
      <c r="ED69" s="24"/>
      <c r="EE69" s="24"/>
      <c r="EF69" s="24"/>
      <c r="EG69" s="24"/>
      <c r="EH69" s="24"/>
      <c r="EI69" s="24"/>
      <c r="EJ69" s="24"/>
      <c r="EK69" s="24"/>
      <c r="EL69" s="24"/>
      <c r="EM69" s="24"/>
      <c r="EN69" s="24"/>
      <c r="EO69" s="24"/>
      <c r="EP69" s="24"/>
      <c r="EQ69" s="24"/>
      <c r="ER69" s="24"/>
      <c r="ES69" s="24"/>
      <c r="ET69" s="24"/>
      <c r="EU69" s="24"/>
      <c r="EV69" s="24"/>
      <c r="EW69" s="24"/>
      <c r="EX69" s="24"/>
      <c r="EY69" s="24"/>
      <c r="EZ69" s="24"/>
      <c r="FA69" s="24"/>
      <c r="FB69" s="24"/>
      <c r="FC69" s="24"/>
      <c r="FD69" s="24"/>
      <c r="FE69" s="24"/>
      <c r="FF69" s="24"/>
      <c r="FG69" s="24"/>
      <c r="FH69" s="24"/>
      <c r="FI69" s="24"/>
      <c r="FJ69" s="24"/>
      <c r="FK69" s="24"/>
      <c r="FL69" s="24"/>
      <c r="FM69" s="24"/>
      <c r="FN69" s="24"/>
      <c r="FO69" s="24"/>
      <c r="FP69" s="24"/>
      <c r="FQ69" s="24"/>
      <c r="FR69" s="24"/>
      <c r="FS69" s="24"/>
      <c r="FT69" s="24"/>
      <c r="FU69" s="24"/>
      <c r="FV69" s="24"/>
      <c r="FW69" s="24"/>
      <c r="FX69" s="24"/>
      <c r="FY69" s="24"/>
      <c r="FZ69" s="24"/>
      <c r="GA69" s="24"/>
      <c r="GB69" s="24"/>
      <c r="GC69" s="24"/>
      <c r="GD69" s="24"/>
      <c r="GE69" s="24"/>
      <c r="GF69" s="24"/>
      <c r="GG69" s="24"/>
      <c r="GH69" s="24"/>
      <c r="GI69" s="24"/>
      <c r="GJ69" s="24"/>
    </row>
    <row r="70" spans="2:192" ht="83.45" customHeight="1">
      <c r="B70" s="82" t="s">
        <v>438</v>
      </c>
      <c r="C70" s="51">
        <v>727</v>
      </c>
      <c r="D70" s="56">
        <v>1140</v>
      </c>
      <c r="E70" s="54">
        <f t="shared" si="1"/>
        <v>727</v>
      </c>
      <c r="F70" s="75"/>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c r="CA70" s="24"/>
      <c r="CB70" s="24"/>
      <c r="CC70" s="24"/>
      <c r="CD70" s="24"/>
      <c r="CE70" s="24"/>
      <c r="CF70" s="24"/>
      <c r="CG70" s="24"/>
      <c r="CH70" s="24"/>
      <c r="CI70" s="24"/>
      <c r="CJ70" s="24"/>
      <c r="CK70" s="24"/>
      <c r="CL70" s="24"/>
      <c r="CM70" s="24"/>
      <c r="CN70" s="24"/>
      <c r="CO70" s="24"/>
      <c r="CP70" s="24"/>
      <c r="CQ70" s="24"/>
      <c r="CR70" s="24"/>
      <c r="CS70" s="24"/>
      <c r="CT70" s="24"/>
      <c r="CU70" s="24"/>
      <c r="CV70" s="24"/>
      <c r="CW70" s="24"/>
      <c r="CX70" s="24"/>
      <c r="CY70" s="24"/>
      <c r="CZ70" s="24"/>
      <c r="DA70" s="24"/>
      <c r="DB70" s="24"/>
      <c r="DC70" s="24"/>
      <c r="DD70" s="24"/>
      <c r="DE70" s="24"/>
      <c r="DF70" s="24"/>
      <c r="DG70" s="24"/>
      <c r="DH70" s="24"/>
      <c r="DI70" s="24"/>
      <c r="DJ70" s="24"/>
      <c r="DK70" s="24"/>
      <c r="DL70" s="24"/>
      <c r="DM70" s="24"/>
      <c r="DN70" s="24"/>
      <c r="DO70" s="24"/>
      <c r="DP70" s="24"/>
      <c r="DQ70" s="24"/>
      <c r="DR70" s="24"/>
      <c r="DS70" s="24"/>
      <c r="DT70" s="24"/>
      <c r="DU70" s="24"/>
      <c r="DV70" s="24"/>
      <c r="DW70" s="24"/>
      <c r="DX70" s="24"/>
      <c r="DY70" s="24"/>
      <c r="DZ70" s="24"/>
      <c r="EA70" s="24"/>
      <c r="EB70" s="24"/>
      <c r="EC70" s="24"/>
      <c r="ED70" s="24"/>
      <c r="EE70" s="24"/>
      <c r="EF70" s="24"/>
      <c r="EG70" s="24"/>
      <c r="EH70" s="24"/>
      <c r="EI70" s="24"/>
      <c r="EJ70" s="24"/>
      <c r="EK70" s="24"/>
      <c r="EL70" s="24"/>
      <c r="EM70" s="24"/>
      <c r="EN70" s="24"/>
      <c r="EO70" s="24"/>
      <c r="EP70" s="24"/>
      <c r="EQ70" s="24"/>
      <c r="ER70" s="24"/>
      <c r="ES70" s="24"/>
      <c r="ET70" s="24"/>
      <c r="EU70" s="24"/>
      <c r="EV70" s="24"/>
      <c r="EW70" s="24"/>
      <c r="EX70" s="24"/>
      <c r="EY70" s="24"/>
      <c r="EZ70" s="24"/>
      <c r="FA70" s="24"/>
      <c r="FB70" s="24"/>
      <c r="FC70" s="24"/>
      <c r="FD70" s="24"/>
      <c r="FE70" s="24"/>
      <c r="FF70" s="24"/>
      <c r="FG70" s="24"/>
      <c r="FH70" s="24"/>
      <c r="FI70" s="24"/>
      <c r="FJ70" s="24"/>
      <c r="FK70" s="24"/>
      <c r="FL70" s="24"/>
      <c r="FM70" s="24"/>
      <c r="FN70" s="24"/>
      <c r="FO70" s="24"/>
      <c r="FP70" s="24"/>
      <c r="FQ70" s="24"/>
      <c r="FR70" s="24"/>
      <c r="FS70" s="24"/>
      <c r="FT70" s="24"/>
      <c r="FU70" s="24"/>
      <c r="FV70" s="24"/>
      <c r="FW70" s="24"/>
      <c r="FX70" s="24"/>
      <c r="FY70" s="24"/>
      <c r="FZ70" s="24"/>
      <c r="GA70" s="24"/>
      <c r="GB70" s="24"/>
      <c r="GC70" s="24"/>
      <c r="GD70" s="24"/>
      <c r="GE70" s="24"/>
      <c r="GF70" s="24"/>
      <c r="GG70" s="24"/>
      <c r="GH70" s="24"/>
      <c r="GI70" s="24"/>
      <c r="GJ70" s="24"/>
    </row>
    <row r="71" spans="2:192" ht="69.95" customHeight="1">
      <c r="B71" s="66" t="s">
        <v>57</v>
      </c>
      <c r="C71" s="51">
        <v>803</v>
      </c>
      <c r="D71" s="53" t="s">
        <v>431</v>
      </c>
      <c r="E71" s="54">
        <f t="shared" si="1"/>
        <v>803</v>
      </c>
      <c r="F71" s="79"/>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c r="CA71" s="24"/>
      <c r="CB71" s="24"/>
      <c r="CC71" s="24"/>
      <c r="CD71" s="24"/>
      <c r="CE71" s="24"/>
      <c r="CF71" s="24"/>
      <c r="CG71" s="24"/>
      <c r="CH71" s="24"/>
      <c r="CI71" s="24"/>
      <c r="CJ71" s="24"/>
      <c r="CK71" s="24"/>
      <c r="CL71" s="24"/>
      <c r="CM71" s="24"/>
      <c r="CN71" s="24"/>
      <c r="CO71" s="24"/>
      <c r="CP71" s="24"/>
      <c r="CQ71" s="24"/>
      <c r="CR71" s="24"/>
      <c r="CS71" s="24"/>
      <c r="CT71" s="24"/>
      <c r="CU71" s="24"/>
      <c r="CV71" s="24"/>
      <c r="CW71" s="24"/>
      <c r="CX71" s="24"/>
      <c r="CY71" s="24"/>
      <c r="CZ71" s="24"/>
      <c r="DA71" s="24"/>
      <c r="DB71" s="24"/>
      <c r="DC71" s="24"/>
      <c r="DD71" s="24"/>
      <c r="DE71" s="24"/>
      <c r="DF71" s="24"/>
      <c r="DG71" s="24"/>
      <c r="DH71" s="24"/>
      <c r="DI71" s="24"/>
      <c r="DJ71" s="24"/>
      <c r="DK71" s="24"/>
      <c r="DL71" s="24"/>
      <c r="DM71" s="24"/>
      <c r="DN71" s="24"/>
      <c r="DO71" s="24"/>
      <c r="DP71" s="24"/>
      <c r="DQ71" s="24"/>
      <c r="DR71" s="24"/>
      <c r="DS71" s="24"/>
      <c r="DT71" s="24"/>
      <c r="DU71" s="24"/>
      <c r="DV71" s="24"/>
      <c r="DW71" s="24"/>
      <c r="DX71" s="24"/>
      <c r="DY71" s="24"/>
      <c r="DZ71" s="24"/>
      <c r="EA71" s="24"/>
      <c r="EB71" s="24"/>
      <c r="EC71" s="24"/>
      <c r="ED71" s="24"/>
      <c r="EE71" s="24"/>
      <c r="EF71" s="24"/>
      <c r="EG71" s="24"/>
      <c r="EH71" s="24"/>
      <c r="EI71" s="24"/>
      <c r="EJ71" s="24"/>
      <c r="EK71" s="24"/>
      <c r="EL71" s="24"/>
      <c r="EM71" s="24"/>
      <c r="EN71" s="24"/>
      <c r="EO71" s="24"/>
      <c r="EP71" s="24"/>
      <c r="EQ71" s="24"/>
      <c r="ER71" s="24"/>
      <c r="ES71" s="24"/>
      <c r="ET71" s="24"/>
      <c r="EU71" s="24"/>
      <c r="EV71" s="24"/>
      <c r="EW71" s="24"/>
      <c r="EX71" s="24"/>
      <c r="EY71" s="24"/>
      <c r="EZ71" s="24"/>
      <c r="FA71" s="24"/>
      <c r="FB71" s="24"/>
      <c r="FC71" s="24"/>
      <c r="FD71" s="24"/>
      <c r="FE71" s="24"/>
      <c r="FF71" s="24"/>
      <c r="FG71" s="24"/>
      <c r="FH71" s="24"/>
      <c r="FI71" s="24"/>
      <c r="FJ71" s="24"/>
      <c r="FK71" s="24"/>
      <c r="FL71" s="24"/>
      <c r="FM71" s="24"/>
      <c r="FN71" s="24"/>
      <c r="FO71" s="24"/>
      <c r="FP71" s="24"/>
      <c r="FQ71" s="24"/>
      <c r="FR71" s="24"/>
      <c r="FS71" s="24"/>
      <c r="FT71" s="24"/>
      <c r="FU71" s="24"/>
      <c r="FV71" s="24"/>
      <c r="FW71" s="24"/>
      <c r="FX71" s="24"/>
      <c r="FY71" s="24"/>
      <c r="FZ71" s="24"/>
      <c r="GA71" s="24"/>
      <c r="GB71" s="24"/>
      <c r="GC71" s="24"/>
      <c r="GD71" s="24"/>
      <c r="GE71" s="24"/>
      <c r="GF71" s="24"/>
      <c r="GG71" s="24"/>
      <c r="GH71" s="24"/>
      <c r="GI71" s="24"/>
      <c r="GJ71" s="24"/>
    </row>
    <row r="72" spans="2:192" ht="69.95" customHeight="1">
      <c r="B72" s="66" t="s">
        <v>398</v>
      </c>
      <c r="C72" s="51">
        <v>823</v>
      </c>
      <c r="D72" s="56">
        <v>65</v>
      </c>
      <c r="E72" s="54">
        <f t="shared" si="1"/>
        <v>823</v>
      </c>
      <c r="F72" s="79"/>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c r="CA72" s="24"/>
      <c r="CB72" s="24"/>
      <c r="CC72" s="24"/>
      <c r="CD72" s="24"/>
      <c r="CE72" s="24"/>
      <c r="CF72" s="24"/>
      <c r="CG72" s="24"/>
      <c r="CH72" s="24"/>
      <c r="CI72" s="24"/>
      <c r="CJ72" s="24"/>
      <c r="CK72" s="24"/>
      <c r="CL72" s="24"/>
      <c r="CM72" s="24"/>
      <c r="CN72" s="24"/>
      <c r="CO72" s="24"/>
      <c r="CP72" s="24"/>
      <c r="CQ72" s="24"/>
      <c r="CR72" s="24"/>
      <c r="CS72" s="24"/>
      <c r="CT72" s="24"/>
      <c r="CU72" s="24"/>
      <c r="CV72" s="24"/>
      <c r="CW72" s="24"/>
      <c r="CX72" s="24"/>
      <c r="CY72" s="24"/>
      <c r="CZ72" s="24"/>
      <c r="DA72" s="24"/>
      <c r="DB72" s="24"/>
      <c r="DC72" s="24"/>
      <c r="DD72" s="24"/>
      <c r="DE72" s="24"/>
      <c r="DF72" s="24"/>
      <c r="DG72" s="24"/>
      <c r="DH72" s="24"/>
      <c r="DI72" s="24"/>
      <c r="DJ72" s="24"/>
      <c r="DK72" s="24"/>
      <c r="DL72" s="24"/>
      <c r="DM72" s="24"/>
      <c r="DN72" s="24"/>
      <c r="DO72" s="24"/>
      <c r="DP72" s="24"/>
      <c r="DQ72" s="24"/>
      <c r="DR72" s="24"/>
      <c r="DS72" s="24"/>
      <c r="DT72" s="24"/>
      <c r="DU72" s="24"/>
      <c r="DV72" s="24"/>
      <c r="DW72" s="24"/>
      <c r="DX72" s="24"/>
      <c r="DY72" s="24"/>
      <c r="DZ72" s="24"/>
      <c r="EA72" s="24"/>
      <c r="EB72" s="24"/>
      <c r="EC72" s="24"/>
      <c r="ED72" s="24"/>
      <c r="EE72" s="24"/>
      <c r="EF72" s="24"/>
      <c r="EG72" s="24"/>
      <c r="EH72" s="24"/>
      <c r="EI72" s="24"/>
      <c r="EJ72" s="24"/>
      <c r="EK72" s="24"/>
      <c r="EL72" s="24"/>
      <c r="EM72" s="24"/>
      <c r="EN72" s="24"/>
      <c r="EO72" s="24"/>
      <c r="EP72" s="24"/>
      <c r="EQ72" s="24"/>
      <c r="ER72" s="24"/>
      <c r="ES72" s="24"/>
      <c r="ET72" s="24"/>
      <c r="EU72" s="24"/>
      <c r="EV72" s="24"/>
      <c r="EW72" s="24"/>
      <c r="EX72" s="24"/>
      <c r="EY72" s="24"/>
      <c r="EZ72" s="24"/>
      <c r="FA72" s="24"/>
      <c r="FB72" s="24"/>
      <c r="FC72" s="24"/>
      <c r="FD72" s="24"/>
      <c r="FE72" s="24"/>
      <c r="FF72" s="24"/>
      <c r="FG72" s="24"/>
      <c r="FH72" s="24"/>
      <c r="FI72" s="24"/>
      <c r="FJ72" s="24"/>
      <c r="FK72" s="24"/>
      <c r="FL72" s="24"/>
      <c r="FM72" s="24"/>
      <c r="FN72" s="24"/>
      <c r="FO72" s="24"/>
      <c r="FP72" s="24"/>
      <c r="FQ72" s="24"/>
      <c r="FR72" s="24"/>
      <c r="FS72" s="24"/>
      <c r="FT72" s="24"/>
      <c r="FU72" s="24"/>
      <c r="FV72" s="24"/>
      <c r="FW72" s="24"/>
      <c r="FX72" s="24"/>
      <c r="FY72" s="24"/>
      <c r="FZ72" s="24"/>
      <c r="GA72" s="24"/>
      <c r="GB72" s="24"/>
      <c r="GC72" s="24"/>
      <c r="GD72" s="24"/>
      <c r="GE72" s="24"/>
      <c r="GF72" s="24"/>
      <c r="GG72" s="24"/>
      <c r="GH72" s="24"/>
      <c r="GI72" s="24"/>
      <c r="GJ72" s="24"/>
    </row>
    <row r="73" spans="2:192" ht="69.95" customHeight="1">
      <c r="B73" s="66" t="s">
        <v>384</v>
      </c>
      <c r="C73" s="51">
        <v>923</v>
      </c>
      <c r="D73" s="53" t="s">
        <v>431</v>
      </c>
      <c r="E73" s="54">
        <f t="shared" si="1"/>
        <v>923</v>
      </c>
      <c r="F73" s="79"/>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c r="CA73" s="24"/>
      <c r="CB73" s="24"/>
      <c r="CC73" s="24"/>
      <c r="CD73" s="24"/>
      <c r="CE73" s="24"/>
      <c r="CF73" s="24"/>
      <c r="CG73" s="24"/>
      <c r="CH73" s="24"/>
      <c r="CI73" s="24"/>
      <c r="CJ73" s="24"/>
      <c r="CK73" s="24"/>
      <c r="CL73" s="24"/>
      <c r="CM73" s="24"/>
      <c r="CN73" s="24"/>
      <c r="CO73" s="24"/>
      <c r="CP73" s="24"/>
      <c r="CQ73" s="24"/>
      <c r="CR73" s="24"/>
      <c r="CS73" s="24"/>
      <c r="CT73" s="24"/>
      <c r="CU73" s="24"/>
      <c r="CV73" s="24"/>
      <c r="CW73" s="24"/>
      <c r="CX73" s="24"/>
      <c r="CY73" s="24"/>
      <c r="CZ73" s="24"/>
      <c r="DA73" s="24"/>
      <c r="DB73" s="24"/>
      <c r="DC73" s="24"/>
      <c r="DD73" s="24"/>
      <c r="DE73" s="24"/>
      <c r="DF73" s="24"/>
      <c r="DG73" s="24"/>
      <c r="DH73" s="24"/>
      <c r="DI73" s="24"/>
      <c r="DJ73" s="24"/>
      <c r="DK73" s="24"/>
      <c r="DL73" s="24"/>
      <c r="DM73" s="24"/>
      <c r="DN73" s="24"/>
      <c r="DO73" s="24"/>
      <c r="DP73" s="24"/>
      <c r="DQ73" s="24"/>
      <c r="DR73" s="24"/>
      <c r="DS73" s="24"/>
      <c r="DT73" s="24"/>
      <c r="DU73" s="24"/>
      <c r="DV73" s="24"/>
      <c r="DW73" s="24"/>
      <c r="DX73" s="24"/>
      <c r="DY73" s="24"/>
      <c r="DZ73" s="24"/>
      <c r="EA73" s="24"/>
      <c r="EB73" s="24"/>
      <c r="EC73" s="24"/>
      <c r="ED73" s="24"/>
      <c r="EE73" s="24"/>
      <c r="EF73" s="24"/>
      <c r="EG73" s="24"/>
      <c r="EH73" s="24"/>
      <c r="EI73" s="24"/>
      <c r="EJ73" s="24"/>
      <c r="EK73" s="24"/>
      <c r="EL73" s="24"/>
      <c r="EM73" s="24"/>
      <c r="EN73" s="24"/>
      <c r="EO73" s="24"/>
      <c r="EP73" s="24"/>
      <c r="EQ73" s="24"/>
      <c r="ER73" s="24"/>
      <c r="ES73" s="24"/>
      <c r="ET73" s="24"/>
      <c r="EU73" s="24"/>
      <c r="EV73" s="24"/>
      <c r="EW73" s="24"/>
      <c r="EX73" s="24"/>
      <c r="EY73" s="24"/>
      <c r="EZ73" s="24"/>
      <c r="FA73" s="24"/>
      <c r="FB73" s="24"/>
      <c r="FC73" s="24"/>
      <c r="FD73" s="24"/>
      <c r="FE73" s="24"/>
      <c r="FF73" s="24"/>
      <c r="FG73" s="24"/>
      <c r="FH73" s="24"/>
      <c r="FI73" s="24"/>
      <c r="FJ73" s="24"/>
      <c r="FK73" s="24"/>
      <c r="FL73" s="24"/>
      <c r="FM73" s="24"/>
      <c r="FN73" s="24"/>
      <c r="FO73" s="24"/>
      <c r="FP73" s="24"/>
      <c r="FQ73" s="24"/>
      <c r="FR73" s="24"/>
      <c r="FS73" s="24"/>
      <c r="FT73" s="24"/>
      <c r="FU73" s="24"/>
      <c r="FV73" s="24"/>
      <c r="FW73" s="24"/>
      <c r="FX73" s="24"/>
      <c r="FY73" s="24"/>
      <c r="FZ73" s="24"/>
      <c r="GA73" s="24"/>
      <c r="GB73" s="24"/>
      <c r="GC73" s="24"/>
      <c r="GD73" s="24"/>
      <c r="GE73" s="24"/>
      <c r="GF73" s="24"/>
      <c r="GG73" s="24"/>
      <c r="GH73" s="24"/>
      <c r="GI73" s="24"/>
      <c r="GJ73" s="24"/>
    </row>
    <row r="74" spans="2:192" ht="69.95" customHeight="1">
      <c r="B74" s="66" t="s">
        <v>360</v>
      </c>
      <c r="C74" s="51">
        <v>947</v>
      </c>
      <c r="D74" s="53" t="s">
        <v>431</v>
      </c>
      <c r="E74" s="54">
        <f t="shared" si="1"/>
        <v>947</v>
      </c>
      <c r="F74" s="79" t="s">
        <v>518</v>
      </c>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c r="CA74" s="24"/>
      <c r="CB74" s="24"/>
      <c r="CC74" s="24"/>
      <c r="CD74" s="24"/>
      <c r="CE74" s="24"/>
      <c r="CF74" s="24"/>
      <c r="CG74" s="24"/>
      <c r="CH74" s="24"/>
      <c r="CI74" s="24"/>
      <c r="CJ74" s="24"/>
      <c r="CK74" s="24"/>
      <c r="CL74" s="24"/>
      <c r="CM74" s="24"/>
      <c r="CN74" s="24"/>
      <c r="CO74" s="24"/>
      <c r="CP74" s="24"/>
      <c r="CQ74" s="24"/>
      <c r="CR74" s="24"/>
      <c r="CS74" s="24"/>
      <c r="CT74" s="24"/>
      <c r="CU74" s="24"/>
      <c r="CV74" s="24"/>
      <c r="CW74" s="24"/>
      <c r="CX74" s="24"/>
      <c r="CY74" s="24"/>
      <c r="CZ74" s="24"/>
      <c r="DA74" s="24"/>
      <c r="DB74" s="24"/>
      <c r="DC74" s="24"/>
      <c r="DD74" s="24"/>
      <c r="DE74" s="24"/>
      <c r="DF74" s="24"/>
      <c r="DG74" s="24"/>
      <c r="DH74" s="24"/>
      <c r="DI74" s="24"/>
      <c r="DJ74" s="24"/>
      <c r="DK74" s="24"/>
      <c r="DL74" s="24"/>
      <c r="DM74" s="24"/>
      <c r="DN74" s="24"/>
      <c r="DO74" s="24"/>
      <c r="DP74" s="24"/>
      <c r="DQ74" s="24"/>
      <c r="DR74" s="24"/>
      <c r="DS74" s="24"/>
      <c r="DT74" s="24"/>
      <c r="DU74" s="24"/>
      <c r="DV74" s="24"/>
      <c r="DW74" s="24"/>
      <c r="DX74" s="24"/>
      <c r="DY74" s="24"/>
      <c r="DZ74" s="24"/>
      <c r="EA74" s="24"/>
      <c r="EB74" s="24"/>
      <c r="EC74" s="24"/>
      <c r="ED74" s="24"/>
      <c r="EE74" s="24"/>
      <c r="EF74" s="24"/>
      <c r="EG74" s="24"/>
      <c r="EH74" s="24"/>
      <c r="EI74" s="24"/>
      <c r="EJ74" s="24"/>
      <c r="EK74" s="24"/>
      <c r="EL74" s="24"/>
      <c r="EM74" s="24"/>
      <c r="EN74" s="24"/>
      <c r="EO74" s="24"/>
      <c r="EP74" s="24"/>
      <c r="EQ74" s="24"/>
      <c r="ER74" s="24"/>
      <c r="ES74" s="24"/>
      <c r="ET74" s="24"/>
      <c r="EU74" s="24"/>
      <c r="EV74" s="24"/>
      <c r="EW74" s="24"/>
      <c r="EX74" s="24"/>
      <c r="EY74" s="24"/>
      <c r="EZ74" s="24"/>
      <c r="FA74" s="24"/>
      <c r="FB74" s="24"/>
      <c r="FC74" s="24"/>
      <c r="FD74" s="24"/>
      <c r="FE74" s="24"/>
      <c r="FF74" s="24"/>
      <c r="FG74" s="24"/>
      <c r="FH74" s="24"/>
      <c r="FI74" s="24"/>
      <c r="FJ74" s="24"/>
      <c r="FK74" s="24"/>
      <c r="FL74" s="24"/>
      <c r="FM74" s="24"/>
      <c r="FN74" s="24"/>
      <c r="FO74" s="24"/>
      <c r="FP74" s="24"/>
      <c r="FQ74" s="24"/>
      <c r="FR74" s="24"/>
      <c r="FS74" s="24"/>
      <c r="FT74" s="24"/>
      <c r="FU74" s="24"/>
      <c r="FV74" s="24"/>
      <c r="FW74" s="24"/>
      <c r="FX74" s="24"/>
      <c r="FY74" s="24"/>
      <c r="FZ74" s="24"/>
      <c r="GA74" s="24"/>
      <c r="GB74" s="24"/>
      <c r="GC74" s="24"/>
      <c r="GD74" s="24"/>
      <c r="GE74" s="24"/>
      <c r="GF74" s="24"/>
      <c r="GG74" s="24"/>
      <c r="GH74" s="24"/>
      <c r="GI74" s="24"/>
      <c r="GJ74" s="24"/>
    </row>
    <row r="75" spans="2:192" ht="69.95" customHeight="1">
      <c r="B75" s="66" t="s">
        <v>385</v>
      </c>
      <c r="C75" s="51">
        <v>989</v>
      </c>
      <c r="D75" s="53" t="s">
        <v>431</v>
      </c>
      <c r="E75" s="54">
        <f t="shared" si="1"/>
        <v>989</v>
      </c>
      <c r="F75" s="79"/>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c r="CA75" s="24"/>
      <c r="CB75" s="24"/>
      <c r="CC75" s="24"/>
      <c r="CD75" s="24"/>
      <c r="CE75" s="24"/>
      <c r="CF75" s="24"/>
      <c r="CG75" s="24"/>
      <c r="CH75" s="24"/>
      <c r="CI75" s="24"/>
      <c r="CJ75" s="24"/>
      <c r="CK75" s="24"/>
      <c r="CL75" s="24"/>
      <c r="CM75" s="24"/>
      <c r="CN75" s="24"/>
      <c r="CO75" s="24"/>
      <c r="CP75" s="24"/>
      <c r="CQ75" s="24"/>
      <c r="CR75" s="24"/>
      <c r="CS75" s="24"/>
      <c r="CT75" s="24"/>
      <c r="CU75" s="24"/>
      <c r="CV75" s="24"/>
      <c r="CW75" s="24"/>
      <c r="CX75" s="24"/>
      <c r="CY75" s="24"/>
      <c r="CZ75" s="24"/>
      <c r="DA75" s="24"/>
      <c r="DB75" s="24"/>
      <c r="DC75" s="24"/>
      <c r="DD75" s="24"/>
      <c r="DE75" s="24"/>
      <c r="DF75" s="24"/>
      <c r="DG75" s="24"/>
      <c r="DH75" s="24"/>
      <c r="DI75" s="24"/>
      <c r="DJ75" s="24"/>
      <c r="DK75" s="24"/>
      <c r="DL75" s="24"/>
      <c r="DM75" s="24"/>
      <c r="DN75" s="24"/>
      <c r="DO75" s="24"/>
      <c r="DP75" s="24"/>
      <c r="DQ75" s="24"/>
      <c r="DR75" s="24"/>
      <c r="DS75" s="24"/>
      <c r="DT75" s="24"/>
      <c r="DU75" s="24"/>
      <c r="DV75" s="24"/>
      <c r="DW75" s="24"/>
      <c r="DX75" s="24"/>
      <c r="DY75" s="24"/>
      <c r="DZ75" s="24"/>
      <c r="EA75" s="24"/>
      <c r="EB75" s="24"/>
      <c r="EC75" s="24"/>
      <c r="ED75" s="24"/>
      <c r="EE75" s="24"/>
      <c r="EF75" s="24"/>
      <c r="EG75" s="24"/>
      <c r="EH75" s="24"/>
      <c r="EI75" s="24"/>
      <c r="EJ75" s="24"/>
      <c r="EK75" s="24"/>
      <c r="EL75" s="24"/>
      <c r="EM75" s="24"/>
      <c r="EN75" s="24"/>
      <c r="EO75" s="24"/>
      <c r="EP75" s="24"/>
      <c r="EQ75" s="24"/>
      <c r="ER75" s="24"/>
      <c r="ES75" s="24"/>
      <c r="ET75" s="24"/>
      <c r="EU75" s="24"/>
      <c r="EV75" s="24"/>
      <c r="EW75" s="24"/>
      <c r="EX75" s="24"/>
      <c r="EY75" s="24"/>
      <c r="EZ75" s="24"/>
      <c r="FA75" s="24"/>
      <c r="FB75" s="24"/>
      <c r="FC75" s="24"/>
      <c r="FD75" s="24"/>
      <c r="FE75" s="24"/>
      <c r="FF75" s="24"/>
      <c r="FG75" s="24"/>
      <c r="FH75" s="24"/>
      <c r="FI75" s="24"/>
      <c r="FJ75" s="24"/>
      <c r="FK75" s="24"/>
      <c r="FL75" s="24"/>
      <c r="FM75" s="24"/>
      <c r="FN75" s="24"/>
      <c r="FO75" s="24"/>
      <c r="FP75" s="24"/>
      <c r="FQ75" s="24"/>
      <c r="FR75" s="24"/>
      <c r="FS75" s="24"/>
      <c r="FT75" s="24"/>
      <c r="FU75" s="24"/>
      <c r="FV75" s="24"/>
      <c r="FW75" s="24"/>
      <c r="FX75" s="24"/>
      <c r="FY75" s="24"/>
      <c r="FZ75" s="24"/>
      <c r="GA75" s="24"/>
      <c r="GB75" s="24"/>
      <c r="GC75" s="24"/>
      <c r="GD75" s="24"/>
      <c r="GE75" s="24"/>
      <c r="GF75" s="24"/>
      <c r="GG75" s="24"/>
      <c r="GH75" s="24"/>
      <c r="GI75" s="24"/>
      <c r="GJ75" s="24"/>
    </row>
    <row r="76" spans="2:192" ht="69.95" customHeight="1">
      <c r="B76" s="330" t="s">
        <v>381</v>
      </c>
      <c r="C76" s="327"/>
      <c r="D76" s="327"/>
      <c r="E76" s="327"/>
      <c r="F76" s="331"/>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c r="CA76" s="24"/>
      <c r="CB76" s="24"/>
      <c r="CC76" s="24"/>
      <c r="CD76" s="24"/>
      <c r="CE76" s="24"/>
      <c r="CF76" s="24"/>
      <c r="CG76" s="24"/>
      <c r="CH76" s="24"/>
      <c r="CI76" s="24"/>
      <c r="CJ76" s="24"/>
      <c r="CK76" s="24"/>
      <c r="CL76" s="24"/>
      <c r="CM76" s="24"/>
      <c r="CN76" s="24"/>
      <c r="CO76" s="24"/>
      <c r="CP76" s="24"/>
      <c r="CQ76" s="24"/>
      <c r="CR76" s="24"/>
      <c r="CS76" s="24"/>
      <c r="CT76" s="24"/>
      <c r="CU76" s="24"/>
      <c r="CV76" s="24"/>
      <c r="CW76" s="24"/>
      <c r="CX76" s="24"/>
      <c r="CY76" s="24"/>
      <c r="CZ76" s="24"/>
      <c r="DA76" s="24"/>
      <c r="DB76" s="24"/>
      <c r="DC76" s="24"/>
      <c r="DD76" s="24"/>
      <c r="DE76" s="24"/>
      <c r="DF76" s="24"/>
      <c r="DG76" s="24"/>
      <c r="DH76" s="24"/>
      <c r="DI76" s="24"/>
      <c r="DJ76" s="24"/>
      <c r="DK76" s="24"/>
      <c r="DL76" s="24"/>
      <c r="DM76" s="24"/>
      <c r="DN76" s="24"/>
      <c r="DO76" s="24"/>
      <c r="DP76" s="24"/>
      <c r="DQ76" s="24"/>
      <c r="DR76" s="24"/>
      <c r="DS76" s="24"/>
      <c r="DT76" s="24"/>
      <c r="DU76" s="24"/>
      <c r="DV76" s="24"/>
      <c r="DW76" s="24"/>
      <c r="DX76" s="24"/>
      <c r="DY76" s="24"/>
      <c r="DZ76" s="24"/>
      <c r="EA76" s="24"/>
      <c r="EB76" s="24"/>
      <c r="EC76" s="24"/>
      <c r="ED76" s="24"/>
      <c r="EE76" s="24"/>
      <c r="EF76" s="24"/>
      <c r="EG76" s="24"/>
      <c r="EH76" s="24"/>
      <c r="EI76" s="24"/>
      <c r="EJ76" s="24"/>
      <c r="EK76" s="24"/>
      <c r="EL76" s="24"/>
      <c r="EM76" s="24"/>
      <c r="EN76" s="24"/>
      <c r="EO76" s="24"/>
      <c r="EP76" s="24"/>
      <c r="EQ76" s="24"/>
      <c r="ER76" s="24"/>
      <c r="ES76" s="24"/>
      <c r="ET76" s="24"/>
      <c r="EU76" s="24"/>
      <c r="EV76" s="24"/>
      <c r="EW76" s="24"/>
      <c r="EX76" s="24"/>
      <c r="EY76" s="24"/>
      <c r="EZ76" s="24"/>
      <c r="FA76" s="24"/>
      <c r="FB76" s="24"/>
      <c r="FC76" s="24"/>
      <c r="FD76" s="24"/>
      <c r="FE76" s="24"/>
      <c r="FF76" s="24"/>
      <c r="FG76" s="24"/>
      <c r="FH76" s="24"/>
      <c r="FI76" s="24"/>
      <c r="FJ76" s="24"/>
      <c r="FK76" s="24"/>
      <c r="FL76" s="24"/>
      <c r="FM76" s="24"/>
      <c r="FN76" s="24"/>
      <c r="FO76" s="24"/>
      <c r="FP76" s="24"/>
      <c r="FQ76" s="24"/>
      <c r="FR76" s="24"/>
      <c r="FS76" s="24"/>
      <c r="FT76" s="24"/>
      <c r="FU76" s="24"/>
      <c r="FV76" s="24"/>
      <c r="FW76" s="24"/>
      <c r="FX76" s="24"/>
      <c r="FY76" s="24"/>
      <c r="FZ76" s="24"/>
      <c r="GA76" s="24"/>
      <c r="GB76" s="24"/>
      <c r="GC76" s="24"/>
      <c r="GD76" s="24"/>
      <c r="GE76" s="24"/>
      <c r="GF76" s="24"/>
      <c r="GG76" s="24"/>
      <c r="GH76" s="24"/>
      <c r="GI76" s="24"/>
      <c r="GJ76" s="24"/>
    </row>
    <row r="77" spans="2:192" ht="69.95" customHeight="1">
      <c r="B77" s="66" t="s">
        <v>165</v>
      </c>
      <c r="C77" s="51">
        <v>420</v>
      </c>
      <c r="D77" s="53" t="s">
        <v>431</v>
      </c>
      <c r="E77" s="54">
        <f>C77</f>
        <v>420</v>
      </c>
      <c r="F77" s="79"/>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c r="CA77" s="24"/>
      <c r="CB77" s="24"/>
      <c r="CC77" s="24"/>
      <c r="CD77" s="24"/>
      <c r="CE77" s="24"/>
      <c r="CF77" s="24"/>
      <c r="CG77" s="24"/>
      <c r="CH77" s="24"/>
      <c r="CI77" s="24"/>
      <c r="CJ77" s="24"/>
      <c r="CK77" s="24"/>
      <c r="CL77" s="24"/>
      <c r="CM77" s="24"/>
      <c r="CN77" s="24"/>
      <c r="CO77" s="24"/>
      <c r="CP77" s="24"/>
      <c r="CQ77" s="24"/>
      <c r="CR77" s="24"/>
      <c r="CS77" s="24"/>
      <c r="CT77" s="24"/>
      <c r="CU77" s="24"/>
      <c r="CV77" s="24"/>
      <c r="CW77" s="24"/>
      <c r="CX77" s="24"/>
      <c r="CY77" s="24"/>
      <c r="CZ77" s="24"/>
      <c r="DA77" s="24"/>
      <c r="DB77" s="24"/>
      <c r="DC77" s="24"/>
      <c r="DD77" s="24"/>
      <c r="DE77" s="24"/>
      <c r="DF77" s="24"/>
      <c r="DG77" s="24"/>
      <c r="DH77" s="24"/>
      <c r="DI77" s="24"/>
      <c r="DJ77" s="24"/>
      <c r="DK77" s="24"/>
      <c r="DL77" s="24"/>
      <c r="DM77" s="24"/>
      <c r="DN77" s="24"/>
      <c r="DO77" s="24"/>
      <c r="DP77" s="24"/>
      <c r="DQ77" s="24"/>
      <c r="DR77" s="24"/>
      <c r="DS77" s="24"/>
      <c r="DT77" s="24"/>
      <c r="DU77" s="24"/>
      <c r="DV77" s="24"/>
      <c r="DW77" s="24"/>
      <c r="DX77" s="24"/>
      <c r="DY77" s="24"/>
      <c r="DZ77" s="24"/>
      <c r="EA77" s="24"/>
      <c r="EB77" s="24"/>
      <c r="EC77" s="24"/>
      <c r="ED77" s="24"/>
      <c r="EE77" s="24"/>
      <c r="EF77" s="24"/>
      <c r="EG77" s="24"/>
      <c r="EH77" s="24"/>
      <c r="EI77" s="24"/>
      <c r="EJ77" s="24"/>
      <c r="EK77" s="24"/>
      <c r="EL77" s="24"/>
      <c r="EM77" s="24"/>
      <c r="EN77" s="24"/>
      <c r="EO77" s="24"/>
      <c r="EP77" s="24"/>
      <c r="EQ77" s="24"/>
      <c r="ER77" s="24"/>
      <c r="ES77" s="24"/>
      <c r="ET77" s="24"/>
      <c r="EU77" s="24"/>
      <c r="EV77" s="24"/>
      <c r="EW77" s="24"/>
      <c r="EX77" s="24"/>
      <c r="EY77" s="24"/>
      <c r="EZ77" s="24"/>
      <c r="FA77" s="24"/>
      <c r="FB77" s="24"/>
      <c r="FC77" s="24"/>
      <c r="FD77" s="24"/>
      <c r="FE77" s="24"/>
      <c r="FF77" s="24"/>
      <c r="FG77" s="24"/>
      <c r="FH77" s="24"/>
      <c r="FI77" s="24"/>
      <c r="FJ77" s="24"/>
      <c r="FK77" s="24"/>
      <c r="FL77" s="24"/>
      <c r="FM77" s="24"/>
      <c r="FN77" s="24"/>
      <c r="FO77" s="24"/>
      <c r="FP77" s="24"/>
      <c r="FQ77" s="24"/>
      <c r="FR77" s="24"/>
      <c r="FS77" s="24"/>
      <c r="FT77" s="24"/>
      <c r="FU77" s="24"/>
      <c r="FV77" s="24"/>
      <c r="FW77" s="24"/>
      <c r="FX77" s="24"/>
      <c r="FY77" s="24"/>
      <c r="FZ77" s="24"/>
      <c r="GA77" s="24"/>
      <c r="GB77" s="24"/>
      <c r="GC77" s="24"/>
      <c r="GD77" s="24"/>
      <c r="GE77" s="24"/>
      <c r="GF77" s="24"/>
      <c r="GG77" s="24"/>
      <c r="GH77" s="24"/>
      <c r="GI77" s="24"/>
      <c r="GJ77" s="24"/>
    </row>
    <row r="78" spans="2:192" ht="69.95" customHeight="1">
      <c r="B78" s="66" t="s">
        <v>371</v>
      </c>
      <c r="C78" s="51">
        <v>439</v>
      </c>
      <c r="D78" s="56">
        <v>420</v>
      </c>
      <c r="E78" s="54">
        <f>C78</f>
        <v>439</v>
      </c>
      <c r="F78" s="79"/>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c r="CA78" s="24"/>
      <c r="CB78" s="24"/>
      <c r="CC78" s="24"/>
      <c r="CD78" s="24"/>
      <c r="CE78" s="24"/>
      <c r="CF78" s="24"/>
      <c r="CG78" s="24"/>
      <c r="CH78" s="24"/>
      <c r="CI78" s="24"/>
      <c r="CJ78" s="24"/>
      <c r="CK78" s="24"/>
      <c r="CL78" s="24"/>
      <c r="CM78" s="24"/>
      <c r="CN78" s="24"/>
      <c r="CO78" s="24"/>
      <c r="CP78" s="24"/>
      <c r="CQ78" s="24"/>
      <c r="CR78" s="24"/>
      <c r="CS78" s="24"/>
      <c r="CT78" s="24"/>
      <c r="CU78" s="24"/>
      <c r="CV78" s="24"/>
      <c r="CW78" s="24"/>
      <c r="CX78" s="24"/>
      <c r="CY78" s="24"/>
      <c r="CZ78" s="24"/>
      <c r="DA78" s="24"/>
      <c r="DB78" s="24"/>
      <c r="DC78" s="24"/>
      <c r="DD78" s="24"/>
      <c r="DE78" s="24"/>
      <c r="DF78" s="24"/>
      <c r="DG78" s="24"/>
      <c r="DH78" s="24"/>
      <c r="DI78" s="24"/>
      <c r="DJ78" s="24"/>
      <c r="DK78" s="24"/>
      <c r="DL78" s="24"/>
      <c r="DM78" s="24"/>
      <c r="DN78" s="24"/>
      <c r="DO78" s="24"/>
      <c r="DP78" s="24"/>
      <c r="DQ78" s="24"/>
      <c r="DR78" s="24"/>
      <c r="DS78" s="24"/>
      <c r="DT78" s="24"/>
      <c r="DU78" s="24"/>
      <c r="DV78" s="24"/>
      <c r="DW78" s="24"/>
      <c r="DX78" s="24"/>
      <c r="DY78" s="24"/>
      <c r="DZ78" s="24"/>
      <c r="EA78" s="24"/>
      <c r="EB78" s="24"/>
      <c r="EC78" s="24"/>
      <c r="ED78" s="24"/>
      <c r="EE78" s="24"/>
      <c r="EF78" s="24"/>
      <c r="EG78" s="24"/>
      <c r="EH78" s="24"/>
      <c r="EI78" s="24"/>
      <c r="EJ78" s="24"/>
      <c r="EK78" s="24"/>
      <c r="EL78" s="24"/>
      <c r="EM78" s="24"/>
      <c r="EN78" s="24"/>
      <c r="EO78" s="24"/>
      <c r="EP78" s="24"/>
      <c r="EQ78" s="24"/>
      <c r="ER78" s="24"/>
      <c r="ES78" s="24"/>
      <c r="ET78" s="24"/>
      <c r="EU78" s="24"/>
      <c r="EV78" s="24"/>
      <c r="EW78" s="24"/>
      <c r="EX78" s="24"/>
      <c r="EY78" s="24"/>
      <c r="EZ78" s="24"/>
      <c r="FA78" s="24"/>
      <c r="FB78" s="24"/>
      <c r="FC78" s="24"/>
      <c r="FD78" s="24"/>
      <c r="FE78" s="24"/>
      <c r="FF78" s="24"/>
      <c r="FG78" s="24"/>
      <c r="FH78" s="24"/>
      <c r="FI78" s="24"/>
      <c r="FJ78" s="24"/>
      <c r="FK78" s="24"/>
      <c r="FL78" s="24"/>
      <c r="FM78" s="24"/>
      <c r="FN78" s="24"/>
      <c r="FO78" s="24"/>
      <c r="FP78" s="24"/>
      <c r="FQ78" s="24"/>
      <c r="FR78" s="24"/>
      <c r="FS78" s="24"/>
      <c r="FT78" s="24"/>
      <c r="FU78" s="24"/>
      <c r="FV78" s="24"/>
      <c r="FW78" s="24"/>
      <c r="FX78" s="24"/>
      <c r="FY78" s="24"/>
      <c r="FZ78" s="24"/>
      <c r="GA78" s="24"/>
      <c r="GB78" s="24"/>
      <c r="GC78" s="24"/>
      <c r="GD78" s="24"/>
      <c r="GE78" s="24"/>
      <c r="GF78" s="24"/>
      <c r="GG78" s="24"/>
      <c r="GH78" s="24"/>
      <c r="GI78" s="24"/>
      <c r="GJ78" s="24"/>
    </row>
    <row r="79" spans="2:192" ht="69.95" customHeight="1">
      <c r="B79" s="66" t="s">
        <v>166</v>
      </c>
      <c r="C79" s="51" t="s">
        <v>571</v>
      </c>
      <c r="D79" s="56">
        <v>420</v>
      </c>
      <c r="E79" s="54" t="str">
        <f>C79</f>
        <v>4AY</v>
      </c>
      <c r="F79" s="79"/>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c r="CA79" s="24"/>
      <c r="CB79" s="24"/>
      <c r="CC79" s="24"/>
      <c r="CD79" s="24"/>
      <c r="CE79" s="24"/>
      <c r="CF79" s="24"/>
      <c r="CG79" s="24"/>
      <c r="CH79" s="24"/>
      <c r="CI79" s="24"/>
      <c r="CJ79" s="24"/>
      <c r="CK79" s="24"/>
      <c r="CL79" s="24"/>
      <c r="CM79" s="24"/>
      <c r="CN79" s="24"/>
      <c r="CO79" s="24"/>
      <c r="CP79" s="24"/>
      <c r="CQ79" s="24"/>
      <c r="CR79" s="24"/>
      <c r="CS79" s="24"/>
      <c r="CT79" s="24"/>
      <c r="CU79" s="24"/>
      <c r="CV79" s="24"/>
      <c r="CW79" s="24"/>
      <c r="CX79" s="24"/>
      <c r="CY79" s="24"/>
      <c r="CZ79" s="24"/>
      <c r="DA79" s="24"/>
      <c r="DB79" s="24"/>
      <c r="DC79" s="24"/>
      <c r="DD79" s="24"/>
      <c r="DE79" s="24"/>
      <c r="DF79" s="24"/>
      <c r="DG79" s="24"/>
      <c r="DH79" s="24"/>
      <c r="DI79" s="24"/>
      <c r="DJ79" s="24"/>
      <c r="DK79" s="24"/>
      <c r="DL79" s="24"/>
      <c r="DM79" s="24"/>
      <c r="DN79" s="24"/>
      <c r="DO79" s="24"/>
      <c r="DP79" s="24"/>
      <c r="DQ79" s="24"/>
      <c r="DR79" s="24"/>
      <c r="DS79" s="24"/>
      <c r="DT79" s="24"/>
      <c r="DU79" s="24"/>
      <c r="DV79" s="24"/>
      <c r="DW79" s="24"/>
      <c r="DX79" s="24"/>
      <c r="DY79" s="24"/>
      <c r="DZ79" s="24"/>
      <c r="EA79" s="24"/>
      <c r="EB79" s="24"/>
      <c r="EC79" s="24"/>
      <c r="ED79" s="24"/>
      <c r="EE79" s="24"/>
      <c r="EF79" s="24"/>
      <c r="EG79" s="24"/>
      <c r="EH79" s="24"/>
      <c r="EI79" s="24"/>
      <c r="EJ79" s="24"/>
      <c r="EK79" s="24"/>
      <c r="EL79" s="24"/>
      <c r="EM79" s="24"/>
      <c r="EN79" s="24"/>
      <c r="EO79" s="24"/>
      <c r="EP79" s="24"/>
      <c r="EQ79" s="24"/>
      <c r="ER79" s="24"/>
      <c r="ES79" s="24"/>
      <c r="ET79" s="24"/>
      <c r="EU79" s="24"/>
      <c r="EV79" s="24"/>
      <c r="EW79" s="24"/>
      <c r="EX79" s="24"/>
      <c r="EY79" s="24"/>
      <c r="EZ79" s="24"/>
      <c r="FA79" s="24"/>
      <c r="FB79" s="24"/>
      <c r="FC79" s="24"/>
      <c r="FD79" s="24"/>
      <c r="FE79" s="24"/>
      <c r="FF79" s="24"/>
      <c r="FG79" s="24"/>
      <c r="FH79" s="24"/>
      <c r="FI79" s="24"/>
      <c r="FJ79" s="24"/>
      <c r="FK79" s="24"/>
      <c r="FL79" s="24"/>
      <c r="FM79" s="24"/>
      <c r="FN79" s="24"/>
      <c r="FO79" s="24"/>
      <c r="FP79" s="24"/>
      <c r="FQ79" s="24"/>
      <c r="FR79" s="24"/>
      <c r="FS79" s="24"/>
      <c r="FT79" s="24"/>
      <c r="FU79" s="24"/>
      <c r="FV79" s="24"/>
      <c r="FW79" s="24"/>
      <c r="FX79" s="24"/>
      <c r="FY79" s="24"/>
      <c r="FZ79" s="24"/>
      <c r="GA79" s="24"/>
      <c r="GB79" s="24"/>
      <c r="GC79" s="24"/>
      <c r="GD79" s="24"/>
      <c r="GE79" s="24"/>
      <c r="GF79" s="24"/>
      <c r="GG79" s="24"/>
      <c r="GH79" s="24"/>
      <c r="GI79" s="24"/>
      <c r="GJ79" s="24"/>
    </row>
    <row r="80" spans="2:192" ht="69.95" customHeight="1">
      <c r="B80" s="66" t="s">
        <v>166</v>
      </c>
      <c r="C80" s="51" t="s">
        <v>283</v>
      </c>
      <c r="D80" s="56">
        <v>420</v>
      </c>
      <c r="E80" s="54" t="str">
        <f>C80</f>
        <v>55E</v>
      </c>
      <c r="F80" s="79"/>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24"/>
      <c r="CS80" s="24"/>
      <c r="CT80" s="24"/>
      <c r="CU80" s="24"/>
      <c r="CV80" s="24"/>
      <c r="CW80" s="24"/>
      <c r="CX80" s="24"/>
      <c r="CY80" s="24"/>
      <c r="CZ80" s="24"/>
      <c r="DA80" s="24"/>
      <c r="DB80" s="24"/>
      <c r="DC80" s="24"/>
      <c r="DD80" s="24"/>
      <c r="DE80" s="24"/>
      <c r="DF80" s="24"/>
      <c r="DG80" s="24"/>
      <c r="DH80" s="24"/>
      <c r="DI80" s="24"/>
      <c r="DJ80" s="24"/>
      <c r="DK80" s="24"/>
      <c r="DL80" s="24"/>
      <c r="DM80" s="24"/>
      <c r="DN80" s="24"/>
      <c r="DO80" s="24"/>
      <c r="DP80" s="24"/>
      <c r="DQ80" s="24"/>
      <c r="DR80" s="24"/>
      <c r="DS80" s="24"/>
      <c r="DT80" s="24"/>
      <c r="DU80" s="24"/>
      <c r="DV80" s="24"/>
      <c r="DW80" s="24"/>
      <c r="DX80" s="24"/>
      <c r="DY80" s="24"/>
      <c r="DZ80" s="24"/>
      <c r="EA80" s="24"/>
      <c r="EB80" s="24"/>
      <c r="EC80" s="24"/>
      <c r="ED80" s="24"/>
      <c r="EE80" s="24"/>
      <c r="EF80" s="24"/>
      <c r="EG80" s="24"/>
      <c r="EH80" s="24"/>
      <c r="EI80" s="24"/>
      <c r="EJ80" s="24"/>
      <c r="EK80" s="24"/>
      <c r="EL80" s="24"/>
      <c r="EM80" s="24"/>
      <c r="EN80" s="24"/>
      <c r="EO80" s="24"/>
      <c r="EP80" s="24"/>
      <c r="EQ80" s="24"/>
      <c r="ER80" s="24"/>
      <c r="ES80" s="24"/>
      <c r="ET80" s="24"/>
      <c r="EU80" s="24"/>
      <c r="EV80" s="24"/>
      <c r="EW80" s="24"/>
      <c r="EX80" s="24"/>
      <c r="EY80" s="24"/>
      <c r="EZ80" s="24"/>
      <c r="FA80" s="24"/>
      <c r="FB80" s="24"/>
      <c r="FC80" s="24"/>
      <c r="FD80" s="24"/>
      <c r="FE80" s="24"/>
      <c r="FF80" s="24"/>
      <c r="FG80" s="24"/>
      <c r="FH80" s="24"/>
      <c r="FI80" s="24"/>
      <c r="FJ80" s="24"/>
      <c r="FK80" s="24"/>
      <c r="FL80" s="24"/>
      <c r="FM80" s="24"/>
      <c r="FN80" s="24"/>
      <c r="FO80" s="24"/>
      <c r="FP80" s="24"/>
      <c r="FQ80" s="24"/>
      <c r="FR80" s="24"/>
      <c r="FS80" s="24"/>
      <c r="FT80" s="24"/>
      <c r="FU80" s="24"/>
      <c r="FV80" s="24"/>
      <c r="FW80" s="24"/>
      <c r="FX80" s="24"/>
      <c r="FY80" s="24"/>
      <c r="FZ80" s="24"/>
      <c r="GA80" s="24"/>
      <c r="GB80" s="24"/>
      <c r="GC80" s="24"/>
      <c r="GD80" s="24"/>
      <c r="GE80" s="24"/>
      <c r="GF80" s="24"/>
      <c r="GG80" s="24"/>
      <c r="GH80" s="24"/>
      <c r="GI80" s="24"/>
      <c r="GJ80" s="24"/>
    </row>
    <row r="81" spans="1:192" ht="69.95" customHeight="1">
      <c r="B81" s="330" t="s">
        <v>382</v>
      </c>
      <c r="C81" s="327"/>
      <c r="D81" s="327"/>
      <c r="E81" s="327"/>
      <c r="F81" s="331"/>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24"/>
      <c r="CS81" s="24"/>
      <c r="CT81" s="24"/>
      <c r="CU81" s="24"/>
      <c r="CV81" s="24"/>
      <c r="CW81" s="24"/>
      <c r="CX81" s="24"/>
      <c r="CY81" s="24"/>
      <c r="CZ81" s="24"/>
      <c r="DA81" s="24"/>
      <c r="DB81" s="24"/>
      <c r="DC81" s="24"/>
      <c r="DD81" s="24"/>
      <c r="DE81" s="24"/>
      <c r="DF81" s="24"/>
      <c r="DG81" s="24"/>
      <c r="DH81" s="24"/>
      <c r="DI81" s="24"/>
      <c r="DJ81" s="24"/>
      <c r="DK81" s="24"/>
      <c r="DL81" s="24"/>
      <c r="DM81" s="24"/>
      <c r="DN81" s="24"/>
      <c r="DO81" s="24"/>
      <c r="DP81" s="24"/>
      <c r="DQ81" s="24"/>
      <c r="DR81" s="24"/>
      <c r="DS81" s="24"/>
      <c r="DT81" s="24"/>
      <c r="DU81" s="24"/>
      <c r="DV81" s="24"/>
      <c r="DW81" s="24"/>
      <c r="DX81" s="24"/>
      <c r="DY81" s="24"/>
      <c r="DZ81" s="24"/>
      <c r="EA81" s="24"/>
      <c r="EB81" s="24"/>
      <c r="EC81" s="24"/>
      <c r="ED81" s="24"/>
      <c r="EE81" s="24"/>
      <c r="EF81" s="24"/>
      <c r="EG81" s="24"/>
      <c r="EH81" s="24"/>
      <c r="EI81" s="24"/>
      <c r="EJ81" s="24"/>
      <c r="EK81" s="24"/>
      <c r="EL81" s="24"/>
      <c r="EM81" s="24"/>
      <c r="EN81" s="24"/>
      <c r="EO81" s="24"/>
      <c r="EP81" s="24"/>
      <c r="EQ81" s="24"/>
      <c r="ER81" s="24"/>
      <c r="ES81" s="24"/>
      <c r="ET81" s="24"/>
      <c r="EU81" s="24"/>
      <c r="EV81" s="24"/>
      <c r="EW81" s="24"/>
      <c r="EX81" s="24"/>
      <c r="EY81" s="24"/>
      <c r="EZ81" s="24"/>
      <c r="FA81" s="24"/>
      <c r="FB81" s="24"/>
      <c r="FC81" s="24"/>
      <c r="FD81" s="24"/>
      <c r="FE81" s="24"/>
      <c r="FF81" s="24"/>
      <c r="FG81" s="24"/>
      <c r="FH81" s="24"/>
      <c r="FI81" s="24"/>
      <c r="FJ81" s="24"/>
      <c r="FK81" s="24"/>
      <c r="FL81" s="24"/>
      <c r="FM81" s="24"/>
      <c r="FN81" s="24"/>
      <c r="FO81" s="24"/>
      <c r="FP81" s="24"/>
      <c r="FQ81" s="24"/>
      <c r="FR81" s="24"/>
      <c r="FS81" s="24"/>
      <c r="FT81" s="24"/>
      <c r="FU81" s="24"/>
      <c r="FV81" s="24"/>
      <c r="FW81" s="24"/>
      <c r="FX81" s="24"/>
      <c r="FY81" s="24"/>
      <c r="FZ81" s="24"/>
      <c r="GA81" s="24"/>
      <c r="GB81" s="24"/>
      <c r="GC81" s="24"/>
      <c r="GD81" s="24"/>
      <c r="GE81" s="24"/>
      <c r="GF81" s="24"/>
      <c r="GG81" s="24"/>
      <c r="GH81" s="24"/>
      <c r="GI81" s="24"/>
      <c r="GJ81" s="24"/>
    </row>
    <row r="82" spans="1:192" ht="86.25" customHeight="1">
      <c r="B82" s="129" t="s">
        <v>450</v>
      </c>
      <c r="C82" s="51" t="s">
        <v>415</v>
      </c>
      <c r="D82" s="56">
        <v>265</v>
      </c>
      <c r="E82" s="54" t="str">
        <f t="shared" ref="E82:E93" si="2">C82</f>
        <v>5C5</v>
      </c>
      <c r="F82" s="79"/>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c r="CA82" s="24"/>
      <c r="CB82" s="24"/>
      <c r="CC82" s="24"/>
      <c r="CD82" s="24"/>
      <c r="CE82" s="24"/>
      <c r="CF82" s="24"/>
      <c r="CG82" s="24"/>
      <c r="CH82" s="24"/>
      <c r="CI82" s="24"/>
      <c r="CJ82" s="24"/>
      <c r="CK82" s="24"/>
      <c r="CL82" s="24"/>
      <c r="CM82" s="24"/>
      <c r="CN82" s="24"/>
      <c r="CO82" s="24"/>
      <c r="CP82" s="24"/>
      <c r="CQ82" s="24"/>
      <c r="CR82" s="24"/>
      <c r="CS82" s="24"/>
      <c r="CT82" s="24"/>
      <c r="CU82" s="24"/>
      <c r="CV82" s="24"/>
      <c r="CW82" s="24"/>
      <c r="CX82" s="24"/>
      <c r="CY82" s="24"/>
      <c r="CZ82" s="24"/>
      <c r="DA82" s="24"/>
      <c r="DB82" s="24"/>
      <c r="DC82" s="24"/>
      <c r="DD82" s="24"/>
      <c r="DE82" s="24"/>
      <c r="DF82" s="24"/>
      <c r="DG82" s="24"/>
      <c r="DH82" s="24"/>
      <c r="DI82" s="24"/>
      <c r="DJ82" s="24"/>
      <c r="DK82" s="24"/>
      <c r="DL82" s="24"/>
      <c r="DM82" s="24"/>
      <c r="DN82" s="24"/>
      <c r="DO82" s="24"/>
      <c r="DP82" s="24"/>
      <c r="DQ82" s="24"/>
      <c r="DR82" s="24"/>
      <c r="DS82" s="24"/>
      <c r="DT82" s="24"/>
      <c r="DU82" s="24"/>
      <c r="DV82" s="24"/>
      <c r="DW82" s="24"/>
      <c r="DX82" s="24"/>
      <c r="DY82" s="24"/>
      <c r="DZ82" s="24"/>
      <c r="EA82" s="24"/>
      <c r="EB82" s="24"/>
      <c r="EC82" s="24"/>
      <c r="ED82" s="24"/>
      <c r="EE82" s="24"/>
      <c r="EF82" s="24"/>
      <c r="EG82" s="24"/>
      <c r="EH82" s="24"/>
      <c r="EI82" s="24"/>
      <c r="EJ82" s="24"/>
      <c r="EK82" s="24"/>
      <c r="EL82" s="24"/>
      <c r="EM82" s="24"/>
      <c r="EN82" s="24"/>
      <c r="EO82" s="24"/>
      <c r="EP82" s="24"/>
      <c r="EQ82" s="24"/>
      <c r="ER82" s="24"/>
      <c r="ES82" s="24"/>
      <c r="ET82" s="24"/>
      <c r="EU82" s="24"/>
      <c r="EV82" s="24"/>
      <c r="EW82" s="24"/>
      <c r="EX82" s="24"/>
      <c r="EY82" s="24"/>
      <c r="EZ82" s="24"/>
      <c r="FA82" s="24"/>
      <c r="FB82" s="24"/>
      <c r="FC82" s="24"/>
      <c r="FD82" s="24"/>
      <c r="FE82" s="24"/>
      <c r="FF82" s="24"/>
      <c r="FG82" s="24"/>
      <c r="FH82" s="24"/>
      <c r="FI82" s="24"/>
      <c r="FJ82" s="24"/>
      <c r="FK82" s="24"/>
      <c r="FL82" s="24"/>
      <c r="FM82" s="24"/>
      <c r="FN82" s="24"/>
      <c r="FO82" s="24"/>
      <c r="FP82" s="24"/>
      <c r="FQ82" s="24"/>
      <c r="FR82" s="24"/>
      <c r="FS82" s="24"/>
      <c r="FT82" s="24"/>
      <c r="FU82" s="24"/>
      <c r="FV82" s="24"/>
      <c r="FW82" s="24"/>
      <c r="FX82" s="24"/>
      <c r="FY82" s="24"/>
      <c r="FZ82" s="24"/>
      <c r="GA82" s="24"/>
      <c r="GB82" s="24"/>
      <c r="GC82" s="24"/>
      <c r="GD82" s="24"/>
      <c r="GE82" s="24"/>
      <c r="GF82" s="24"/>
      <c r="GG82" s="24"/>
      <c r="GH82" s="24"/>
      <c r="GI82" s="24"/>
      <c r="GJ82" s="24"/>
    </row>
    <row r="83" spans="1:192" ht="69.95" customHeight="1">
      <c r="B83" s="326" t="s">
        <v>356</v>
      </c>
      <c r="C83" s="327"/>
      <c r="D83" s="327"/>
      <c r="E83" s="327">
        <f t="shared" si="2"/>
        <v>0</v>
      </c>
      <c r="F83" s="328"/>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c r="CA83" s="24"/>
      <c r="CB83" s="24"/>
      <c r="CC83" s="24"/>
      <c r="CD83" s="24"/>
      <c r="CE83" s="24"/>
      <c r="CF83" s="24"/>
      <c r="CG83" s="24"/>
      <c r="CH83" s="24"/>
      <c r="CI83" s="24"/>
      <c r="CJ83" s="24"/>
      <c r="CK83" s="24"/>
      <c r="CL83" s="24"/>
      <c r="CM83" s="24"/>
      <c r="CN83" s="24"/>
      <c r="CO83" s="24"/>
      <c r="CP83" s="24"/>
      <c r="CQ83" s="24"/>
      <c r="CR83" s="24"/>
      <c r="CS83" s="24"/>
      <c r="CT83" s="24"/>
      <c r="CU83" s="24"/>
      <c r="CV83" s="24"/>
      <c r="CW83" s="24"/>
      <c r="CX83" s="24"/>
      <c r="CY83" s="24"/>
      <c r="CZ83" s="24"/>
      <c r="DA83" s="24"/>
      <c r="DB83" s="24"/>
      <c r="DC83" s="24"/>
      <c r="DD83" s="24"/>
      <c r="DE83" s="24"/>
      <c r="DF83" s="24"/>
      <c r="DG83" s="24"/>
      <c r="DH83" s="24"/>
      <c r="DI83" s="24"/>
      <c r="DJ83" s="24"/>
      <c r="DK83" s="24"/>
      <c r="DL83" s="24"/>
      <c r="DM83" s="24"/>
      <c r="DN83" s="24"/>
      <c r="DO83" s="24"/>
      <c r="DP83" s="24"/>
      <c r="DQ83" s="24"/>
      <c r="DR83" s="24"/>
      <c r="DS83" s="24"/>
      <c r="DT83" s="24"/>
      <c r="DU83" s="24"/>
      <c r="DV83" s="24"/>
      <c r="DW83" s="24"/>
      <c r="DX83" s="24"/>
      <c r="DY83" s="24"/>
      <c r="DZ83" s="24"/>
      <c r="EA83" s="24"/>
      <c r="EB83" s="24"/>
      <c r="EC83" s="24"/>
      <c r="ED83" s="24"/>
      <c r="EE83" s="24"/>
      <c r="EF83" s="24"/>
      <c r="EG83" s="24"/>
      <c r="EH83" s="24"/>
      <c r="EI83" s="24"/>
      <c r="EJ83" s="24"/>
      <c r="EK83" s="24"/>
      <c r="EL83" s="24"/>
      <c r="EM83" s="24"/>
      <c r="EN83" s="24"/>
      <c r="EO83" s="24"/>
      <c r="EP83" s="24"/>
      <c r="EQ83" s="24"/>
      <c r="ER83" s="24"/>
      <c r="ES83" s="24"/>
      <c r="ET83" s="24"/>
      <c r="EU83" s="24"/>
      <c r="EV83" s="24"/>
      <c r="EW83" s="24"/>
      <c r="EX83" s="24"/>
      <c r="EY83" s="24"/>
      <c r="EZ83" s="24"/>
      <c r="FA83" s="24"/>
      <c r="FB83" s="24"/>
      <c r="FC83" s="24"/>
      <c r="FD83" s="24"/>
      <c r="FE83" s="24"/>
      <c r="FF83" s="24"/>
      <c r="FG83" s="24"/>
      <c r="FH83" s="24"/>
      <c r="FI83" s="24"/>
      <c r="FJ83" s="24"/>
      <c r="FK83" s="24"/>
      <c r="FL83" s="24"/>
      <c r="FM83" s="24"/>
      <c r="FN83" s="24"/>
      <c r="FO83" s="24"/>
      <c r="FP83" s="24"/>
      <c r="FQ83" s="24"/>
      <c r="FR83" s="24"/>
      <c r="FS83" s="24"/>
      <c r="FT83" s="24"/>
      <c r="FU83" s="24"/>
      <c r="FV83" s="24"/>
      <c r="FW83" s="24"/>
      <c r="FX83" s="24"/>
      <c r="FY83" s="24"/>
      <c r="FZ83" s="24"/>
      <c r="GA83" s="24"/>
      <c r="GB83" s="24"/>
      <c r="GC83" s="24"/>
      <c r="GD83" s="24"/>
      <c r="GE83" s="24"/>
      <c r="GF83" s="24"/>
      <c r="GG83" s="24"/>
      <c r="GH83" s="24"/>
      <c r="GI83" s="24"/>
      <c r="GJ83" s="24"/>
    </row>
    <row r="84" spans="1:192" s="35" customFormat="1" ht="69.95" customHeight="1">
      <c r="A84" s="115"/>
      <c r="B84" s="72" t="s">
        <v>50</v>
      </c>
      <c r="C84" s="62" t="s">
        <v>49</v>
      </c>
      <c r="D84" s="56">
        <v>0</v>
      </c>
      <c r="E84" s="62" t="str">
        <f t="shared" si="2"/>
        <v>5C6</v>
      </c>
      <c r="F84" s="80"/>
      <c r="G84" s="259"/>
      <c r="H84" s="259"/>
      <c r="I84" s="259"/>
      <c r="J84" s="259"/>
      <c r="K84" s="259"/>
      <c r="L84" s="259"/>
      <c r="M84" s="259"/>
      <c r="N84" s="259"/>
      <c r="O84" s="259"/>
      <c r="P84" s="259"/>
      <c r="Q84" s="259"/>
      <c r="R84" s="259"/>
      <c r="S84" s="259"/>
      <c r="T84" s="259"/>
      <c r="U84" s="259"/>
      <c r="V84" s="259"/>
      <c r="W84" s="259"/>
      <c r="X84" s="259"/>
      <c r="Y84" s="259"/>
      <c r="Z84" s="259"/>
      <c r="AA84" s="259"/>
      <c r="AB84" s="259"/>
      <c r="AC84" s="259"/>
      <c r="AD84" s="259"/>
      <c r="AE84" s="259"/>
      <c r="AF84" s="259"/>
      <c r="AG84" s="259"/>
    </row>
    <row r="85" spans="1:192" s="20" customFormat="1" ht="69.95" customHeight="1">
      <c r="A85" s="114"/>
      <c r="B85" s="72" t="s">
        <v>99</v>
      </c>
      <c r="C85" s="62" t="s">
        <v>400</v>
      </c>
      <c r="D85" s="56">
        <v>60</v>
      </c>
      <c r="E85" s="62" t="str">
        <f t="shared" si="2"/>
        <v>5J8</v>
      </c>
      <c r="F85" s="80"/>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row>
    <row r="86" spans="1:192" s="20" customFormat="1" ht="69.95" customHeight="1">
      <c r="A86" s="114"/>
      <c r="B86" s="72" t="s">
        <v>100</v>
      </c>
      <c r="C86" s="62" t="s">
        <v>401</v>
      </c>
      <c r="D86" s="56">
        <v>60</v>
      </c>
      <c r="E86" s="62" t="str">
        <f t="shared" si="2"/>
        <v>5J9</v>
      </c>
      <c r="F86" s="80"/>
      <c r="G86" s="259"/>
      <c r="H86" s="259"/>
      <c r="I86" s="259"/>
      <c r="J86" s="259"/>
      <c r="K86" s="259"/>
      <c r="L86" s="259"/>
      <c r="M86" s="259"/>
      <c r="N86" s="259"/>
      <c r="O86" s="259"/>
      <c r="P86" s="259"/>
      <c r="Q86" s="259"/>
      <c r="R86" s="259"/>
      <c r="S86" s="259"/>
      <c r="T86" s="259"/>
      <c r="U86" s="259"/>
      <c r="V86" s="259"/>
      <c r="W86" s="259"/>
      <c r="X86" s="259"/>
      <c r="Y86" s="259"/>
      <c r="Z86" s="259"/>
      <c r="AA86" s="259"/>
      <c r="AB86" s="259"/>
      <c r="AC86" s="259"/>
      <c r="AD86" s="259"/>
      <c r="AE86" s="259"/>
      <c r="AF86" s="259"/>
      <c r="AG86" s="259"/>
    </row>
    <row r="87" spans="1:192" s="259" customFormat="1" ht="69.95" customHeight="1">
      <c r="B87" s="72" t="s">
        <v>242</v>
      </c>
      <c r="C87" s="62" t="s">
        <v>515</v>
      </c>
      <c r="D87" s="53" t="s">
        <v>431</v>
      </c>
      <c r="E87" s="62" t="str">
        <f t="shared" si="2"/>
        <v>4RR</v>
      </c>
      <c r="F87" s="80"/>
    </row>
    <row r="88" spans="1:192" s="259" customFormat="1" ht="69.95" customHeight="1">
      <c r="B88" s="72" t="s">
        <v>244</v>
      </c>
      <c r="C88" s="62" t="s">
        <v>399</v>
      </c>
      <c r="D88" s="56">
        <v>60</v>
      </c>
      <c r="E88" s="62" t="str">
        <f t="shared" si="2"/>
        <v>4YD</v>
      </c>
      <c r="F88" s="80"/>
    </row>
    <row r="89" spans="1:192" ht="69.95" customHeight="1">
      <c r="B89" s="326" t="s">
        <v>358</v>
      </c>
      <c r="C89" s="327"/>
      <c r="D89" s="327"/>
      <c r="E89" s="327">
        <f t="shared" si="2"/>
        <v>0</v>
      </c>
      <c r="F89" s="328"/>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c r="CA89" s="24"/>
      <c r="CB89" s="24"/>
      <c r="CC89" s="24"/>
      <c r="CD89" s="24"/>
      <c r="CE89" s="24"/>
      <c r="CF89" s="24"/>
      <c r="CG89" s="24"/>
      <c r="CH89" s="24"/>
      <c r="CI89" s="24"/>
      <c r="CJ89" s="24"/>
      <c r="CK89" s="24"/>
      <c r="CL89" s="24"/>
      <c r="CM89" s="24"/>
      <c r="CN89" s="24"/>
      <c r="CO89" s="24"/>
      <c r="CP89" s="24"/>
      <c r="CQ89" s="24"/>
      <c r="CR89" s="24"/>
      <c r="CS89" s="24"/>
      <c r="CT89" s="24"/>
      <c r="CU89" s="24"/>
      <c r="CV89" s="24"/>
      <c r="CW89" s="24"/>
      <c r="CX89" s="24"/>
      <c r="CY89" s="24"/>
      <c r="CZ89" s="24"/>
      <c r="DA89" s="24"/>
      <c r="DB89" s="24"/>
      <c r="DC89" s="24"/>
      <c r="DD89" s="24"/>
      <c r="DE89" s="24"/>
      <c r="DF89" s="24"/>
      <c r="DG89" s="24"/>
      <c r="DH89" s="24"/>
      <c r="DI89" s="24"/>
      <c r="DJ89" s="24"/>
      <c r="DK89" s="24"/>
      <c r="DL89" s="24"/>
      <c r="DM89" s="24"/>
      <c r="DN89" s="24"/>
      <c r="DO89" s="24"/>
      <c r="DP89" s="24"/>
      <c r="DQ89" s="24"/>
      <c r="DR89" s="24"/>
      <c r="DS89" s="24"/>
      <c r="DT89" s="24"/>
      <c r="DU89" s="24"/>
      <c r="DV89" s="24"/>
      <c r="DW89" s="24"/>
      <c r="DX89" s="24"/>
      <c r="DY89" s="24"/>
      <c r="DZ89" s="24"/>
      <c r="EA89" s="24"/>
      <c r="EB89" s="24"/>
      <c r="EC89" s="24"/>
      <c r="ED89" s="24"/>
      <c r="EE89" s="24"/>
      <c r="EF89" s="24"/>
      <c r="EG89" s="24"/>
      <c r="EH89" s="24"/>
      <c r="EI89" s="24"/>
      <c r="EJ89" s="24"/>
      <c r="EK89" s="24"/>
      <c r="EL89" s="24"/>
      <c r="EM89" s="24"/>
      <c r="EN89" s="24"/>
      <c r="EO89" s="24"/>
      <c r="EP89" s="24"/>
      <c r="EQ89" s="24"/>
      <c r="ER89" s="24"/>
      <c r="ES89" s="24"/>
      <c r="ET89" s="24"/>
      <c r="EU89" s="24"/>
      <c r="EV89" s="24"/>
      <c r="EW89" s="24"/>
      <c r="EX89" s="24"/>
      <c r="EY89" s="24"/>
      <c r="EZ89" s="24"/>
      <c r="FA89" s="24"/>
      <c r="FB89" s="24"/>
      <c r="FC89" s="24"/>
      <c r="FD89" s="24"/>
      <c r="FE89" s="24"/>
      <c r="FF89" s="24"/>
      <c r="FG89" s="24"/>
      <c r="FH89" s="24"/>
      <c r="FI89" s="24"/>
      <c r="FJ89" s="24"/>
      <c r="FK89" s="24"/>
      <c r="FL89" s="24"/>
      <c r="FM89" s="24"/>
      <c r="FN89" s="24"/>
      <c r="FO89" s="24"/>
      <c r="FP89" s="24"/>
      <c r="FQ89" s="24"/>
      <c r="FR89" s="24"/>
      <c r="FS89" s="24"/>
      <c r="FT89" s="24"/>
      <c r="FU89" s="24"/>
      <c r="FV89" s="24"/>
      <c r="FW89" s="24"/>
      <c r="FX89" s="24"/>
      <c r="FY89" s="24"/>
      <c r="FZ89" s="24"/>
      <c r="GA89" s="24"/>
      <c r="GB89" s="24"/>
      <c r="GC89" s="24"/>
      <c r="GD89" s="24"/>
      <c r="GE89" s="24"/>
      <c r="GF89" s="24"/>
      <c r="GG89" s="24"/>
      <c r="GH89" s="24"/>
      <c r="GI89" s="24"/>
      <c r="GJ89" s="24"/>
    </row>
    <row r="90" spans="1:192" ht="69.95" customHeight="1">
      <c r="B90" s="82" t="s">
        <v>490</v>
      </c>
      <c r="C90" s="51" t="s">
        <v>402</v>
      </c>
      <c r="D90" s="56">
        <v>0</v>
      </c>
      <c r="E90" s="54" t="str">
        <f t="shared" si="2"/>
        <v>5DA</v>
      </c>
      <c r="F90" s="79"/>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c r="CA90" s="24"/>
      <c r="CB90" s="24"/>
      <c r="CC90" s="24"/>
      <c r="CD90" s="24"/>
      <c r="CE90" s="24"/>
      <c r="CF90" s="24"/>
      <c r="CG90" s="24"/>
      <c r="CH90" s="24"/>
      <c r="CI90" s="24"/>
      <c r="CJ90" s="24"/>
      <c r="CK90" s="24"/>
      <c r="CL90" s="24"/>
      <c r="CM90" s="24"/>
      <c r="CN90" s="24"/>
      <c r="CO90" s="24"/>
      <c r="CP90" s="24"/>
      <c r="CQ90" s="24"/>
      <c r="CR90" s="24"/>
      <c r="CS90" s="24"/>
      <c r="CT90" s="24"/>
      <c r="CU90" s="24"/>
      <c r="CV90" s="24"/>
      <c r="CW90" s="24"/>
      <c r="CX90" s="24"/>
      <c r="CY90" s="24"/>
      <c r="CZ90" s="24"/>
      <c r="DA90" s="24"/>
      <c r="DB90" s="24"/>
      <c r="DC90" s="24"/>
      <c r="DD90" s="24"/>
      <c r="DE90" s="24"/>
      <c r="DF90" s="24"/>
      <c r="DG90" s="24"/>
      <c r="DH90" s="24"/>
      <c r="DI90" s="24"/>
      <c r="DJ90" s="24"/>
      <c r="DK90" s="24"/>
      <c r="DL90" s="24"/>
      <c r="DM90" s="24"/>
      <c r="DN90" s="24"/>
      <c r="DO90" s="24"/>
      <c r="DP90" s="24"/>
      <c r="DQ90" s="24"/>
      <c r="DR90" s="24"/>
      <c r="DS90" s="24"/>
      <c r="DT90" s="24"/>
      <c r="DU90" s="24"/>
      <c r="DV90" s="24"/>
      <c r="DW90" s="24"/>
      <c r="DX90" s="24"/>
      <c r="DY90" s="24"/>
      <c r="DZ90" s="24"/>
      <c r="EA90" s="24"/>
      <c r="EB90" s="24"/>
      <c r="EC90" s="24"/>
      <c r="ED90" s="24"/>
      <c r="EE90" s="24"/>
      <c r="EF90" s="24"/>
      <c r="EG90" s="24"/>
      <c r="EH90" s="24"/>
      <c r="EI90" s="24"/>
      <c r="EJ90" s="24"/>
      <c r="EK90" s="24"/>
      <c r="EL90" s="24"/>
      <c r="EM90" s="24"/>
      <c r="EN90" s="24"/>
      <c r="EO90" s="24"/>
      <c r="EP90" s="24"/>
      <c r="EQ90" s="24"/>
      <c r="ER90" s="24"/>
      <c r="ES90" s="24"/>
      <c r="ET90" s="24"/>
      <c r="EU90" s="24"/>
      <c r="EV90" s="24"/>
      <c r="EW90" s="24"/>
      <c r="EX90" s="24"/>
      <c r="EY90" s="24"/>
      <c r="EZ90" s="24"/>
      <c r="FA90" s="24"/>
      <c r="FB90" s="24"/>
      <c r="FC90" s="24"/>
      <c r="FD90" s="24"/>
      <c r="FE90" s="24"/>
      <c r="FF90" s="24"/>
      <c r="FG90" s="24"/>
      <c r="FH90" s="24"/>
      <c r="FI90" s="24"/>
      <c r="FJ90" s="24"/>
      <c r="FK90" s="24"/>
      <c r="FL90" s="24"/>
      <c r="FM90" s="24"/>
      <c r="FN90" s="24"/>
      <c r="FO90" s="24"/>
      <c r="FP90" s="24"/>
      <c r="FQ90" s="24"/>
      <c r="FR90" s="24"/>
      <c r="FS90" s="24"/>
      <c r="FT90" s="24"/>
      <c r="FU90" s="24"/>
      <c r="FV90" s="24"/>
      <c r="FW90" s="24"/>
      <c r="FX90" s="24"/>
      <c r="FY90" s="24"/>
      <c r="FZ90" s="24"/>
      <c r="GA90" s="24"/>
      <c r="GB90" s="24"/>
      <c r="GC90" s="24"/>
      <c r="GD90" s="24"/>
      <c r="GE90" s="24"/>
      <c r="GF90" s="24"/>
      <c r="GG90" s="24"/>
      <c r="GH90" s="24"/>
      <c r="GI90" s="24"/>
      <c r="GJ90" s="24"/>
    </row>
    <row r="91" spans="1:192" ht="69.95" customHeight="1">
      <c r="B91" s="82" t="s">
        <v>405</v>
      </c>
      <c r="C91" s="51" t="s">
        <v>403</v>
      </c>
      <c r="D91" s="53" t="s">
        <v>431</v>
      </c>
      <c r="E91" s="54" t="str">
        <f t="shared" si="2"/>
        <v>5DC</v>
      </c>
      <c r="F91" s="79"/>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c r="CA91" s="24"/>
      <c r="CB91" s="24"/>
      <c r="CC91" s="24"/>
      <c r="CD91" s="24"/>
      <c r="CE91" s="24"/>
      <c r="CF91" s="24"/>
      <c r="CG91" s="24"/>
      <c r="CH91" s="24"/>
      <c r="CI91" s="24"/>
      <c r="CJ91" s="24"/>
      <c r="CK91" s="24"/>
      <c r="CL91" s="24"/>
      <c r="CM91" s="24"/>
      <c r="CN91" s="24"/>
      <c r="CO91" s="24"/>
      <c r="CP91" s="24"/>
      <c r="CQ91" s="24"/>
      <c r="CR91" s="24"/>
      <c r="CS91" s="24"/>
      <c r="CT91" s="24"/>
      <c r="CU91" s="24"/>
      <c r="CV91" s="24"/>
      <c r="CW91" s="24"/>
      <c r="CX91" s="24"/>
      <c r="CY91" s="24"/>
      <c r="CZ91" s="24"/>
      <c r="DA91" s="24"/>
      <c r="DB91" s="24"/>
      <c r="DC91" s="24"/>
      <c r="DD91" s="24"/>
      <c r="DE91" s="24"/>
      <c r="DF91" s="24"/>
      <c r="DG91" s="24"/>
      <c r="DH91" s="24"/>
      <c r="DI91" s="24"/>
      <c r="DJ91" s="24"/>
      <c r="DK91" s="24"/>
      <c r="DL91" s="24"/>
      <c r="DM91" s="24"/>
      <c r="DN91" s="24"/>
      <c r="DO91" s="24"/>
      <c r="DP91" s="24"/>
      <c r="DQ91" s="24"/>
      <c r="DR91" s="24"/>
      <c r="DS91" s="24"/>
      <c r="DT91" s="24"/>
      <c r="DU91" s="24"/>
      <c r="DV91" s="24"/>
      <c r="DW91" s="24"/>
      <c r="DX91" s="24"/>
      <c r="DY91" s="24"/>
      <c r="DZ91" s="24"/>
      <c r="EA91" s="24"/>
      <c r="EB91" s="24"/>
      <c r="EC91" s="24"/>
      <c r="ED91" s="24"/>
      <c r="EE91" s="24"/>
      <c r="EF91" s="24"/>
      <c r="EG91" s="24"/>
      <c r="EH91" s="24"/>
      <c r="EI91" s="24"/>
      <c r="EJ91" s="24"/>
      <c r="EK91" s="24"/>
      <c r="EL91" s="24"/>
      <c r="EM91" s="24"/>
      <c r="EN91" s="24"/>
      <c r="EO91" s="24"/>
      <c r="EP91" s="24"/>
      <c r="EQ91" s="24"/>
      <c r="ER91" s="24"/>
      <c r="ES91" s="24"/>
      <c r="ET91" s="24"/>
      <c r="EU91" s="24"/>
      <c r="EV91" s="24"/>
      <c r="EW91" s="24"/>
      <c r="EX91" s="24"/>
      <c r="EY91" s="24"/>
      <c r="EZ91" s="24"/>
      <c r="FA91" s="24"/>
      <c r="FB91" s="24"/>
      <c r="FC91" s="24"/>
      <c r="FD91" s="24"/>
      <c r="FE91" s="24"/>
      <c r="FF91" s="24"/>
      <c r="FG91" s="24"/>
      <c r="FH91" s="24"/>
      <c r="FI91" s="24"/>
      <c r="FJ91" s="24"/>
      <c r="FK91" s="24"/>
      <c r="FL91" s="24"/>
      <c r="FM91" s="24"/>
      <c r="FN91" s="24"/>
      <c r="FO91" s="24"/>
      <c r="FP91" s="24"/>
      <c r="FQ91" s="24"/>
      <c r="FR91" s="24"/>
      <c r="FS91" s="24"/>
      <c r="FT91" s="24"/>
      <c r="FU91" s="24"/>
      <c r="FV91" s="24"/>
      <c r="FW91" s="24"/>
      <c r="FX91" s="24"/>
      <c r="FY91" s="24"/>
      <c r="FZ91" s="24"/>
      <c r="GA91" s="24"/>
      <c r="GB91" s="24"/>
      <c r="GC91" s="24"/>
      <c r="GD91" s="24"/>
      <c r="GE91" s="24"/>
      <c r="GF91" s="24"/>
      <c r="GG91" s="24"/>
      <c r="GH91" s="24"/>
      <c r="GI91" s="24"/>
      <c r="GJ91" s="24"/>
    </row>
    <row r="92" spans="1:192" s="259" customFormat="1" ht="69.95" customHeight="1">
      <c r="B92" s="72" t="s">
        <v>513</v>
      </c>
      <c r="C92" s="62" t="s">
        <v>81</v>
      </c>
      <c r="D92" s="56">
        <v>0</v>
      </c>
      <c r="E92" s="62" t="str">
        <f t="shared" si="2"/>
        <v>5D9</v>
      </c>
      <c r="F92" s="80"/>
    </row>
    <row r="93" spans="1:192" ht="69.95" customHeight="1">
      <c r="B93" s="326" t="s">
        <v>357</v>
      </c>
      <c r="C93" s="327"/>
      <c r="D93" s="327"/>
      <c r="E93" s="327">
        <f t="shared" si="2"/>
        <v>0</v>
      </c>
      <c r="F93" s="328"/>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c r="CA93" s="24"/>
      <c r="CB93" s="24"/>
      <c r="CC93" s="24"/>
      <c r="CD93" s="24"/>
      <c r="CE93" s="24"/>
      <c r="CF93" s="24"/>
      <c r="CG93" s="24"/>
      <c r="CH93" s="24"/>
      <c r="CI93" s="24"/>
      <c r="CJ93" s="24"/>
      <c r="CK93" s="24"/>
      <c r="CL93" s="24"/>
      <c r="CM93" s="24"/>
      <c r="CN93" s="24"/>
      <c r="CO93" s="24"/>
      <c r="CP93" s="24"/>
      <c r="CQ93" s="24"/>
      <c r="CR93" s="24"/>
      <c r="CS93" s="24"/>
      <c r="CT93" s="24"/>
      <c r="CU93" s="24"/>
      <c r="CV93" s="24"/>
      <c r="CW93" s="24"/>
      <c r="CX93" s="24"/>
      <c r="CY93" s="24"/>
      <c r="CZ93" s="24"/>
      <c r="DA93" s="24"/>
      <c r="DB93" s="24"/>
      <c r="DC93" s="24"/>
      <c r="DD93" s="24"/>
      <c r="DE93" s="24"/>
      <c r="DF93" s="24"/>
      <c r="DG93" s="24"/>
      <c r="DH93" s="24"/>
      <c r="DI93" s="24"/>
      <c r="DJ93" s="24"/>
      <c r="DK93" s="24"/>
      <c r="DL93" s="24"/>
      <c r="DM93" s="24"/>
      <c r="DN93" s="24"/>
      <c r="DO93" s="24"/>
      <c r="DP93" s="24"/>
      <c r="DQ93" s="24"/>
      <c r="DR93" s="24"/>
      <c r="DS93" s="24"/>
      <c r="DT93" s="24"/>
      <c r="DU93" s="24"/>
      <c r="DV93" s="24"/>
      <c r="DW93" s="24"/>
      <c r="DX93" s="24"/>
      <c r="DY93" s="24"/>
      <c r="DZ93" s="24"/>
      <c r="EA93" s="24"/>
      <c r="EB93" s="24"/>
      <c r="EC93" s="24"/>
      <c r="ED93" s="24"/>
      <c r="EE93" s="24"/>
      <c r="EF93" s="24"/>
      <c r="EG93" s="24"/>
      <c r="EH93" s="24"/>
      <c r="EI93" s="24"/>
      <c r="EJ93" s="24"/>
      <c r="EK93" s="24"/>
      <c r="EL93" s="24"/>
      <c r="EM93" s="24"/>
      <c r="EN93" s="24"/>
      <c r="EO93" s="24"/>
      <c r="EP93" s="24"/>
      <c r="EQ93" s="24"/>
      <c r="ER93" s="24"/>
      <c r="ES93" s="24"/>
      <c r="ET93" s="24"/>
      <c r="EU93" s="24"/>
      <c r="EV93" s="24"/>
      <c r="EW93" s="24"/>
      <c r="EX93" s="24"/>
      <c r="EY93" s="24"/>
      <c r="EZ93" s="24"/>
      <c r="FA93" s="24"/>
      <c r="FB93" s="24"/>
      <c r="FC93" s="24"/>
      <c r="FD93" s="24"/>
      <c r="FE93" s="24"/>
      <c r="FF93" s="24"/>
      <c r="FG93" s="24"/>
      <c r="FH93" s="24"/>
      <c r="FI93" s="24"/>
      <c r="FJ93" s="24"/>
      <c r="FK93" s="24"/>
      <c r="FL93" s="24"/>
      <c r="FM93" s="24"/>
      <c r="FN93" s="24"/>
      <c r="FO93" s="24"/>
      <c r="FP93" s="24"/>
      <c r="FQ93" s="24"/>
      <c r="FR93" s="24"/>
      <c r="FS93" s="24"/>
      <c r="FT93" s="24"/>
      <c r="FU93" s="24"/>
      <c r="FV93" s="24"/>
      <c r="FW93" s="24"/>
      <c r="FX93" s="24"/>
      <c r="FY93" s="24"/>
      <c r="FZ93" s="24"/>
      <c r="GA93" s="24"/>
      <c r="GB93" s="24"/>
      <c r="GC93" s="24"/>
      <c r="GD93" s="24"/>
      <c r="GE93" s="24"/>
      <c r="GF93" s="24"/>
      <c r="GG93" s="24"/>
      <c r="GH93" s="24"/>
      <c r="GI93" s="24"/>
      <c r="GJ93" s="24"/>
    </row>
    <row r="94" spans="1:192" s="259" customFormat="1" ht="69.95" customHeight="1">
      <c r="B94" s="72" t="s">
        <v>548</v>
      </c>
      <c r="C94" s="62" t="s">
        <v>406</v>
      </c>
      <c r="D94" s="58">
        <v>320</v>
      </c>
      <c r="E94" s="62" t="str">
        <f t="shared" ref="E94:E100" si="3">C94</f>
        <v>5CA</v>
      </c>
      <c r="F94" s="80"/>
    </row>
    <row r="95" spans="1:192" s="259" customFormat="1" ht="69.95" customHeight="1">
      <c r="B95" s="72" t="s">
        <v>182</v>
      </c>
      <c r="C95" s="62" t="s">
        <v>183</v>
      </c>
      <c r="D95" s="58">
        <v>420</v>
      </c>
      <c r="E95" s="62" t="str">
        <f t="shared" si="3"/>
        <v>5DS</v>
      </c>
      <c r="F95" s="80"/>
    </row>
    <row r="96" spans="1:192" s="259" customFormat="1" ht="69.95" customHeight="1">
      <c r="B96" s="72" t="s">
        <v>175</v>
      </c>
      <c r="C96" s="62" t="s">
        <v>408</v>
      </c>
      <c r="D96" s="58">
        <v>320</v>
      </c>
      <c r="E96" s="62" t="str">
        <f t="shared" si="3"/>
        <v>5CF</v>
      </c>
      <c r="F96" s="80"/>
    </row>
    <row r="97" spans="2:192" s="259" customFormat="1" ht="69.95" customHeight="1">
      <c r="B97" s="72" t="s">
        <v>547</v>
      </c>
      <c r="C97" s="62" t="s">
        <v>409</v>
      </c>
      <c r="D97" s="58">
        <v>0</v>
      </c>
      <c r="E97" s="62" t="str">
        <f t="shared" si="3"/>
        <v>5CG</v>
      </c>
      <c r="F97" s="80"/>
    </row>
    <row r="98" spans="2:192" s="259" customFormat="1" ht="69.95" customHeight="1">
      <c r="B98" s="72" t="s">
        <v>486</v>
      </c>
      <c r="C98" s="62" t="s">
        <v>412</v>
      </c>
      <c r="D98" s="58">
        <v>420</v>
      </c>
      <c r="E98" s="62" t="str">
        <f t="shared" si="3"/>
        <v>5DN</v>
      </c>
      <c r="F98" s="80"/>
    </row>
    <row r="99" spans="2:192" s="259" customFormat="1" ht="69.95" customHeight="1">
      <c r="B99" s="72" t="s">
        <v>754</v>
      </c>
      <c r="C99" s="62" t="s">
        <v>753</v>
      </c>
      <c r="D99" s="58">
        <v>420</v>
      </c>
      <c r="E99" s="62" t="str">
        <f t="shared" si="3"/>
        <v>5DP</v>
      </c>
      <c r="F99" s="80"/>
    </row>
    <row r="100" spans="2:192" s="259" customFormat="1" ht="69.95" customHeight="1">
      <c r="B100" s="72" t="s">
        <v>558</v>
      </c>
      <c r="C100" s="62" t="s">
        <v>190</v>
      </c>
      <c r="D100" s="58">
        <v>420</v>
      </c>
      <c r="E100" s="62" t="str">
        <f t="shared" si="3"/>
        <v>5DR</v>
      </c>
      <c r="F100" s="80"/>
    </row>
    <row r="101" spans="2:192" s="25" customFormat="1" ht="69.95" customHeight="1">
      <c r="B101" s="82" t="s">
        <v>559</v>
      </c>
      <c r="C101" s="81" t="s">
        <v>48</v>
      </c>
      <c r="D101" s="56">
        <v>420</v>
      </c>
      <c r="E101" s="81" t="str">
        <f>C101</f>
        <v>5DT</v>
      </c>
      <c r="F101" s="79"/>
      <c r="G101" s="259"/>
      <c r="H101" s="259"/>
      <c r="I101" s="259"/>
      <c r="J101" s="259"/>
      <c r="K101" s="259"/>
      <c r="L101" s="259"/>
      <c r="M101" s="259"/>
      <c r="N101" s="259"/>
      <c r="O101" s="259"/>
      <c r="P101" s="259"/>
      <c r="Q101" s="259"/>
      <c r="R101" s="259"/>
      <c r="S101" s="259"/>
      <c r="T101" s="259"/>
      <c r="U101" s="259"/>
      <c r="V101" s="259"/>
      <c r="W101" s="259"/>
      <c r="X101" s="259"/>
      <c r="Y101" s="259"/>
      <c r="Z101" s="259"/>
      <c r="AA101" s="259"/>
      <c r="AB101" s="259"/>
      <c r="AC101" s="259"/>
      <c r="AD101" s="259"/>
      <c r="AE101" s="259"/>
    </row>
    <row r="102" spans="2:192" s="25" customFormat="1" ht="69.95" customHeight="1">
      <c r="B102" s="82" t="s">
        <v>636</v>
      </c>
      <c r="C102" s="147" t="s">
        <v>637</v>
      </c>
      <c r="D102" s="56">
        <v>420</v>
      </c>
      <c r="E102" s="147" t="str">
        <f>C102</f>
        <v>61P</v>
      </c>
      <c r="F102" s="79"/>
      <c r="G102" s="259"/>
      <c r="H102" s="259"/>
      <c r="I102" s="259"/>
      <c r="J102" s="259"/>
      <c r="K102" s="259"/>
      <c r="L102" s="259"/>
      <c r="M102" s="259"/>
      <c r="N102" s="259"/>
      <c r="O102" s="259"/>
      <c r="P102" s="259"/>
      <c r="Q102" s="259"/>
      <c r="R102" s="259"/>
      <c r="S102" s="259"/>
      <c r="T102" s="259"/>
      <c r="U102" s="259"/>
      <c r="V102" s="259"/>
      <c r="W102" s="259"/>
      <c r="X102" s="259"/>
      <c r="Y102" s="259"/>
      <c r="Z102" s="259"/>
      <c r="AA102" s="259"/>
      <c r="AB102" s="259"/>
      <c r="AC102" s="259"/>
      <c r="AD102" s="259"/>
      <c r="AE102" s="259"/>
    </row>
    <row r="103" spans="2:192" s="25" customFormat="1" ht="69.95" customHeight="1" thickBot="1">
      <c r="B103" s="82" t="s">
        <v>550</v>
      </c>
      <c r="C103" s="147" t="s">
        <v>549</v>
      </c>
      <c r="D103" s="56">
        <v>420</v>
      </c>
      <c r="E103" s="147" t="str">
        <f>C103</f>
        <v>61Q</v>
      </c>
      <c r="F103" s="148"/>
      <c r="G103" s="259"/>
      <c r="H103" s="259"/>
      <c r="I103" s="259"/>
      <c r="J103" s="259"/>
      <c r="K103" s="259"/>
      <c r="L103" s="259"/>
      <c r="M103" s="259"/>
      <c r="N103" s="259"/>
      <c r="O103" s="259"/>
      <c r="P103" s="259"/>
      <c r="Q103" s="259"/>
      <c r="R103" s="259"/>
      <c r="S103" s="259"/>
      <c r="T103" s="259"/>
      <c r="U103" s="259"/>
      <c r="V103" s="259"/>
      <c r="W103" s="259"/>
      <c r="X103" s="259"/>
      <c r="Y103" s="259"/>
      <c r="Z103" s="259"/>
      <c r="AA103" s="259"/>
      <c r="AB103" s="259"/>
      <c r="AC103" s="259"/>
      <c r="AD103" s="259"/>
      <c r="AE103" s="259"/>
    </row>
    <row r="104" spans="2:192" ht="36.75" customHeight="1">
      <c r="B104" s="41" t="s">
        <v>440</v>
      </c>
      <c r="C104" s="42"/>
      <c r="D104" s="42"/>
      <c r="E104" s="43"/>
      <c r="F104" s="4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c r="BS104" s="24"/>
      <c r="BT104" s="24"/>
      <c r="BU104" s="24"/>
      <c r="BV104" s="24"/>
      <c r="BW104" s="24"/>
      <c r="BX104" s="24"/>
      <c r="BY104" s="24"/>
      <c r="BZ104" s="24"/>
      <c r="CA104" s="24"/>
      <c r="CB104" s="24"/>
      <c r="CC104" s="24"/>
      <c r="CD104" s="24"/>
      <c r="CE104" s="24"/>
      <c r="CF104" s="24"/>
      <c r="CG104" s="24"/>
      <c r="CH104" s="24"/>
      <c r="CI104" s="24"/>
      <c r="CJ104" s="24"/>
      <c r="CK104" s="24"/>
      <c r="CL104" s="24"/>
      <c r="CM104" s="24"/>
      <c r="CN104" s="24"/>
      <c r="CO104" s="24"/>
      <c r="CP104" s="24"/>
      <c r="CQ104" s="24"/>
      <c r="CR104" s="24"/>
      <c r="CS104" s="24"/>
      <c r="CT104" s="24"/>
      <c r="CU104" s="24"/>
      <c r="CV104" s="24"/>
      <c r="CW104" s="24"/>
      <c r="CX104" s="24"/>
      <c r="CY104" s="24"/>
      <c r="CZ104" s="24"/>
      <c r="DA104" s="24"/>
      <c r="DB104" s="24"/>
      <c r="DC104" s="24"/>
      <c r="DD104" s="24"/>
      <c r="DE104" s="24"/>
      <c r="DF104" s="24"/>
      <c r="DG104" s="24"/>
      <c r="DH104" s="24"/>
      <c r="DI104" s="24"/>
      <c r="DJ104" s="24"/>
      <c r="DK104" s="24"/>
      <c r="DL104" s="24"/>
      <c r="DM104" s="24"/>
      <c r="DN104" s="24"/>
      <c r="DO104" s="24"/>
      <c r="DP104" s="24"/>
      <c r="DQ104" s="24"/>
      <c r="DR104" s="24"/>
      <c r="DS104" s="24"/>
      <c r="DT104" s="24"/>
      <c r="DU104" s="24"/>
      <c r="DV104" s="24"/>
      <c r="DW104" s="24"/>
      <c r="DX104" s="24"/>
      <c r="DY104" s="24"/>
      <c r="DZ104" s="24"/>
      <c r="EA104" s="24"/>
      <c r="EB104" s="24"/>
      <c r="EC104" s="24"/>
      <c r="ED104" s="24"/>
      <c r="EE104" s="24"/>
      <c r="EF104" s="24"/>
      <c r="EG104" s="24"/>
      <c r="EH104" s="24"/>
      <c r="EI104" s="24"/>
      <c r="EJ104" s="24"/>
      <c r="EK104" s="24"/>
      <c r="EL104" s="24"/>
      <c r="EM104" s="24"/>
      <c r="EN104" s="24"/>
      <c r="EO104" s="24"/>
      <c r="EP104" s="24"/>
      <c r="EQ104" s="24"/>
      <c r="ER104" s="24"/>
      <c r="ES104" s="24"/>
      <c r="ET104" s="24"/>
      <c r="EU104" s="24"/>
      <c r="EV104" s="24"/>
      <c r="EW104" s="24"/>
      <c r="EX104" s="24"/>
      <c r="EY104" s="24"/>
      <c r="EZ104" s="24"/>
      <c r="FA104" s="24"/>
      <c r="FB104" s="24"/>
      <c r="FC104" s="24"/>
      <c r="FD104" s="24"/>
      <c r="FE104" s="24"/>
      <c r="FF104" s="24"/>
      <c r="FG104" s="24"/>
      <c r="FH104" s="24"/>
      <c r="FI104" s="24"/>
      <c r="FJ104" s="24"/>
      <c r="FK104" s="24"/>
      <c r="FL104" s="24"/>
      <c r="FM104" s="24"/>
      <c r="FN104" s="24"/>
      <c r="FO104" s="24"/>
      <c r="FP104" s="24"/>
      <c r="FQ104" s="24"/>
      <c r="FR104" s="24"/>
      <c r="FS104" s="24"/>
      <c r="FT104" s="24"/>
      <c r="FU104" s="24"/>
      <c r="FV104" s="24"/>
      <c r="FW104" s="24"/>
      <c r="FX104" s="24"/>
      <c r="FY104" s="24"/>
      <c r="FZ104" s="24"/>
      <c r="GA104" s="24"/>
      <c r="GB104" s="24"/>
      <c r="GC104" s="24"/>
      <c r="GD104" s="24"/>
      <c r="GE104" s="24"/>
      <c r="GF104" s="24"/>
      <c r="GG104" s="24"/>
      <c r="GH104" s="24"/>
      <c r="GI104" s="24"/>
      <c r="GJ104" s="24"/>
    </row>
    <row r="105" spans="2:192" ht="42.75" customHeight="1" thickBot="1">
      <c r="B105" s="29" t="s">
        <v>454</v>
      </c>
      <c r="C105" s="30"/>
      <c r="D105" s="30"/>
      <c r="E105" s="39"/>
      <c r="F105" s="40"/>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c r="BI105" s="24"/>
      <c r="BJ105" s="24"/>
      <c r="BK105" s="24"/>
      <c r="BL105" s="24"/>
      <c r="BM105" s="24"/>
      <c r="BN105" s="24"/>
      <c r="BO105" s="24"/>
      <c r="BP105" s="24"/>
      <c r="BQ105" s="24"/>
      <c r="BR105" s="24"/>
      <c r="BS105" s="24"/>
      <c r="BT105" s="24"/>
      <c r="BU105" s="24"/>
      <c r="BV105" s="24"/>
      <c r="BW105" s="24"/>
      <c r="BX105" s="24"/>
      <c r="BY105" s="24"/>
      <c r="BZ105" s="24"/>
      <c r="CA105" s="24"/>
      <c r="CB105" s="24"/>
      <c r="CC105" s="24"/>
      <c r="CD105" s="24"/>
      <c r="CE105" s="24"/>
      <c r="CF105" s="24"/>
      <c r="CG105" s="24"/>
      <c r="CH105" s="24"/>
      <c r="CI105" s="24"/>
      <c r="CJ105" s="24"/>
      <c r="CK105" s="24"/>
      <c r="CL105" s="24"/>
      <c r="CM105" s="24"/>
      <c r="CN105" s="24"/>
      <c r="CO105" s="24"/>
      <c r="CP105" s="24"/>
      <c r="CQ105" s="24"/>
      <c r="CR105" s="24"/>
      <c r="CS105" s="24"/>
      <c r="CT105" s="24"/>
      <c r="CU105" s="24"/>
      <c r="CV105" s="24"/>
      <c r="CW105" s="24"/>
      <c r="CX105" s="24"/>
      <c r="CY105" s="24"/>
      <c r="CZ105" s="24"/>
      <c r="DA105" s="24"/>
      <c r="DB105" s="24"/>
      <c r="DC105" s="24"/>
      <c r="DD105" s="24"/>
      <c r="DE105" s="24"/>
      <c r="DF105" s="24"/>
      <c r="DG105" s="24"/>
      <c r="DH105" s="24"/>
      <c r="DI105" s="24"/>
      <c r="DJ105" s="24"/>
      <c r="DK105" s="24"/>
      <c r="DL105" s="24"/>
      <c r="DM105" s="24"/>
      <c r="DN105" s="24"/>
      <c r="DO105" s="24"/>
      <c r="DP105" s="24"/>
      <c r="DQ105" s="24"/>
      <c r="DR105" s="24"/>
      <c r="DS105" s="24"/>
      <c r="DT105" s="24"/>
      <c r="DU105" s="24"/>
      <c r="DV105" s="24"/>
      <c r="DW105" s="24"/>
      <c r="DX105" s="24"/>
      <c r="DY105" s="24"/>
      <c r="DZ105" s="24"/>
      <c r="EA105" s="24"/>
      <c r="EB105" s="24"/>
      <c r="EC105" s="24"/>
      <c r="ED105" s="24"/>
      <c r="EE105" s="24"/>
      <c r="EF105" s="24"/>
      <c r="EG105" s="24"/>
      <c r="EH105" s="24"/>
      <c r="EI105" s="24"/>
      <c r="EJ105" s="24"/>
      <c r="EK105" s="24"/>
      <c r="EL105" s="24"/>
      <c r="EM105" s="24"/>
      <c r="EN105" s="24"/>
      <c r="EO105" s="24"/>
      <c r="EP105" s="24"/>
      <c r="EQ105" s="24"/>
      <c r="ER105" s="24"/>
      <c r="ES105" s="24"/>
      <c r="ET105" s="24"/>
      <c r="EU105" s="24"/>
      <c r="EV105" s="24"/>
      <c r="EW105" s="24"/>
      <c r="EX105" s="24"/>
      <c r="EY105" s="24"/>
      <c r="EZ105" s="24"/>
      <c r="FA105" s="24"/>
      <c r="FB105" s="24"/>
      <c r="FC105" s="24"/>
      <c r="FD105" s="24"/>
      <c r="FE105" s="24"/>
      <c r="FF105" s="24"/>
      <c r="FG105" s="24"/>
      <c r="FH105" s="24"/>
      <c r="FI105" s="24"/>
      <c r="FJ105" s="24"/>
      <c r="FK105" s="24"/>
      <c r="FL105" s="24"/>
      <c r="FM105" s="24"/>
      <c r="FN105" s="24"/>
      <c r="FO105" s="24"/>
      <c r="FP105" s="24"/>
      <c r="FQ105" s="24"/>
      <c r="FR105" s="24"/>
      <c r="FS105" s="24"/>
      <c r="FT105" s="24"/>
      <c r="FU105" s="24"/>
      <c r="FV105" s="24"/>
      <c r="FW105" s="24"/>
      <c r="FX105" s="24"/>
      <c r="FY105" s="24"/>
      <c r="FZ105" s="24"/>
      <c r="GA105" s="24"/>
      <c r="GB105" s="24"/>
      <c r="GC105" s="24"/>
      <c r="GD105" s="24"/>
      <c r="GE105" s="24"/>
      <c r="GF105" s="24"/>
      <c r="GG105" s="24"/>
      <c r="GH105" s="24"/>
      <c r="GI105" s="24"/>
      <c r="GJ105" s="24"/>
    </row>
    <row r="106" spans="2:192" ht="14.25" customHeight="1">
      <c r="E106" s="24"/>
      <c r="P106" s="1"/>
    </row>
    <row r="107" spans="2:192" ht="52.5" hidden="1" customHeight="1">
      <c r="E107" s="24"/>
      <c r="P107" s="1"/>
    </row>
    <row r="108" spans="2:192" ht="33" customHeight="1">
      <c r="E108" s="24"/>
      <c r="P108" s="1"/>
    </row>
    <row r="109" spans="2:192" ht="52.5" hidden="1" customHeight="1">
      <c r="E109" s="24"/>
      <c r="P109" s="1"/>
    </row>
    <row r="110" spans="2:192" ht="52.5" customHeight="1">
      <c r="E110" s="24"/>
      <c r="P110" s="1"/>
    </row>
    <row r="111" spans="2:192" ht="52.5" customHeight="1">
      <c r="E111" s="24"/>
      <c r="P111" s="1"/>
    </row>
    <row r="112" spans="2:192" ht="52.5" customHeight="1">
      <c r="E112" s="24"/>
      <c r="P112" s="1"/>
    </row>
    <row r="113" spans="5:16" ht="52.5" customHeight="1">
      <c r="E113" s="24"/>
      <c r="P113" s="1"/>
    </row>
    <row r="114" spans="5:16" ht="52.5" customHeight="1">
      <c r="E114" s="24"/>
      <c r="P114" s="1"/>
    </row>
    <row r="115" spans="5:16" ht="52.5" customHeight="1">
      <c r="E115" s="24"/>
      <c r="P115" s="1"/>
    </row>
    <row r="116" spans="5:16" ht="52.5" customHeight="1">
      <c r="E116" s="24"/>
      <c r="P116" s="1"/>
    </row>
    <row r="117" spans="5:16" ht="52.5" customHeight="1">
      <c r="E117" s="24"/>
      <c r="P117" s="1"/>
    </row>
    <row r="118" spans="5:16" ht="52.5" customHeight="1">
      <c r="E118" s="24"/>
      <c r="P118" s="1"/>
    </row>
    <row r="119" spans="5:16" ht="52.5" customHeight="1">
      <c r="E119" s="24"/>
      <c r="P119" s="1"/>
    </row>
    <row r="120" spans="5:16" ht="52.5" customHeight="1">
      <c r="E120" s="24"/>
      <c r="P120" s="1"/>
    </row>
    <row r="121" spans="5:16" ht="52.5" customHeight="1">
      <c r="E121" s="24"/>
      <c r="P121" s="1"/>
    </row>
    <row r="122" spans="5:16" ht="52.5" customHeight="1">
      <c r="E122" s="24"/>
      <c r="P122" s="1"/>
    </row>
    <row r="123" spans="5:16" ht="52.5" customHeight="1">
      <c r="E123" s="24"/>
      <c r="P123" s="1"/>
    </row>
    <row r="124" spans="5:16" ht="52.5" customHeight="1">
      <c r="E124" s="24"/>
      <c r="P124" s="1"/>
    </row>
    <row r="125" spans="5:16" ht="52.5" customHeight="1">
      <c r="E125" s="24"/>
      <c r="P125" s="1"/>
    </row>
  </sheetData>
  <mergeCells count="11">
    <mergeCell ref="B1:C5"/>
    <mergeCell ref="E1:F5"/>
    <mergeCell ref="B76:F76"/>
    <mergeCell ref="B6:C6"/>
    <mergeCell ref="E6:F6"/>
    <mergeCell ref="B93:F93"/>
    <mergeCell ref="B89:F89"/>
    <mergeCell ref="B81:F81"/>
    <mergeCell ref="B83:F83"/>
    <mergeCell ref="B7:C7"/>
    <mergeCell ref="E7:F7"/>
  </mergeCells>
  <phoneticPr fontId="0" type="noConversion"/>
  <conditionalFormatting sqref="D9:D36 D46:D48 D50:D64 D67:D69 D71:D75 D38:D44">
    <cfRule type="cellIs" dxfId="92" priority="17" stopIfTrue="1" operator="equal">
      <formula>"?"</formula>
    </cfRule>
  </conditionalFormatting>
  <conditionalFormatting sqref="D77:D80 D6 D82">
    <cfRule type="cellIs" dxfId="91" priority="16" stopIfTrue="1" operator="equal">
      <formula>"?"</formula>
    </cfRule>
  </conditionalFormatting>
  <conditionalFormatting sqref="D91">
    <cfRule type="cellIs" dxfId="90" priority="14" stopIfTrue="1" operator="equal">
      <formula>"?"</formula>
    </cfRule>
  </conditionalFormatting>
  <conditionalFormatting sqref="D45">
    <cfRule type="cellIs" dxfId="89" priority="13" stopIfTrue="1" operator="equal">
      <formula>"?"</formula>
    </cfRule>
  </conditionalFormatting>
  <conditionalFormatting sqref="D49">
    <cfRule type="cellIs" dxfId="88" priority="12" stopIfTrue="1" operator="equal">
      <formula>"?"</formula>
    </cfRule>
  </conditionalFormatting>
  <conditionalFormatting sqref="D65">
    <cfRule type="cellIs" dxfId="87" priority="11" stopIfTrue="1" operator="equal">
      <formula>"?"</formula>
    </cfRule>
  </conditionalFormatting>
  <conditionalFormatting sqref="D84:D86 D88">
    <cfRule type="cellIs" dxfId="86" priority="9" stopIfTrue="1" operator="equal">
      <formula>"?"</formula>
    </cfRule>
  </conditionalFormatting>
  <conditionalFormatting sqref="D87">
    <cfRule type="cellIs" dxfId="85" priority="8" stopIfTrue="1" operator="equal">
      <formula>"?"</formula>
    </cfRule>
  </conditionalFormatting>
  <conditionalFormatting sqref="D92">
    <cfRule type="cellIs" dxfId="84" priority="7" stopIfTrue="1" operator="equal">
      <formula>"?"</formula>
    </cfRule>
  </conditionalFormatting>
  <conditionalFormatting sqref="D94:D98 D100">
    <cfRule type="cellIs" dxfId="83" priority="6" stopIfTrue="1" operator="equal">
      <formula>"?"</formula>
    </cfRule>
  </conditionalFormatting>
  <conditionalFormatting sqref="D37">
    <cfRule type="cellIs" dxfId="82" priority="4" stopIfTrue="1" operator="equal">
      <formula>"?"</formula>
    </cfRule>
  </conditionalFormatting>
  <conditionalFormatting sqref="D66">
    <cfRule type="cellIs" dxfId="81" priority="3" stopIfTrue="1" operator="equal">
      <formula>"?"</formula>
    </cfRule>
  </conditionalFormatting>
  <conditionalFormatting sqref="D70">
    <cfRule type="cellIs" dxfId="80" priority="2" stopIfTrue="1" operator="equal">
      <formula>"?"</formula>
    </cfRule>
  </conditionalFormatting>
  <conditionalFormatting sqref="D99">
    <cfRule type="cellIs" dxfId="79" priority="1" stopIfTrue="1" operator="equal">
      <formula>"?"</formula>
    </cfRule>
  </conditionalFormatting>
  <hyperlinks>
    <hyperlink ref="B7:C7" location="'ΠΕΡΙΛΗΨΗ ΠΡΟΤΕΙΝΟΜΕΝΩΝ ΤΙΜΩΝ'!A1" display="Περίληψη προτεινόμενων τιμών"/>
  </hyperlinks>
  <printOptions horizontalCentered="1"/>
  <pageMargins left="0" right="0" top="0.34" bottom="0.39370078740157483" header="0.11811023622047245" footer="0.42"/>
  <pageSetup paperSize="9" scale="18" fitToHeight="2" orientation="portrait" r:id="rId1"/>
  <headerFooter alignWithMargins="0"/>
  <drawing r:id="rId2"/>
  <legacyDrawing r:id="rId3"/>
  <oleObjects>
    <mc:AlternateContent xmlns:mc="http://schemas.openxmlformats.org/markup-compatibility/2006">
      <mc:Choice Requires="x14">
        <oleObject progId="MSPhotoEd.3" shapeId="2" r:id="rId4">
          <objectPr defaultSize="0" autoPict="0" r:id="rId5">
            <anchor moveWithCells="1" sizeWithCells="1">
              <from>
                <xdr:col>1</xdr:col>
                <xdr:colOff>104775</xdr:colOff>
                <xdr:row>0</xdr:row>
                <xdr:rowOff>0</xdr:rowOff>
              </from>
              <to>
                <xdr:col>1</xdr:col>
                <xdr:colOff>2000250</xdr:colOff>
                <xdr:row>0</xdr:row>
                <xdr:rowOff>0</xdr:rowOff>
              </to>
            </anchor>
          </objectPr>
        </oleObject>
      </mc:Choice>
      <mc:Fallback>
        <oleObject progId="MSPhotoEd.3" shapeId="212999" r:id="rId4"/>
      </mc:Fallback>
    </mc:AlternateContent>
  </oleObjec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L125"/>
  <sheetViews>
    <sheetView view="pageBreakPreview" topLeftCell="B1" zoomScale="27" zoomScaleNormal="25" zoomScaleSheetLayoutView="27" workbookViewId="0">
      <selection activeCell="H93" sqref="H93"/>
    </sheetView>
  </sheetViews>
  <sheetFormatPr defaultColWidth="28" defaultRowHeight="52.5" customHeight="1"/>
  <cols>
    <col min="1" max="1" width="14.42578125" style="258" hidden="1" customWidth="1"/>
    <col min="2" max="2" width="222.7109375" style="258" customWidth="1"/>
    <col min="3" max="3" width="21.28515625" style="258" customWidth="1"/>
    <col min="4" max="4" width="50.7109375" style="258" customWidth="1"/>
    <col min="5" max="6" width="51.28515625" style="258" customWidth="1"/>
    <col min="7" max="7" width="20.5703125" style="258" customWidth="1"/>
    <col min="8" max="8" width="222.7109375" style="258" customWidth="1"/>
    <col min="9" max="16384" width="28" style="258"/>
  </cols>
  <sheetData>
    <row r="1" spans="2:8" ht="61.5" customHeight="1">
      <c r="B1" s="316" t="s">
        <v>772</v>
      </c>
      <c r="C1" s="317"/>
      <c r="D1" s="63" t="s">
        <v>374</v>
      </c>
      <c r="E1" s="63" t="s">
        <v>374</v>
      </c>
      <c r="F1" s="63" t="s">
        <v>374</v>
      </c>
      <c r="G1" s="320"/>
      <c r="H1" s="321"/>
    </row>
    <row r="2" spans="2:8" ht="108" customHeight="1">
      <c r="B2" s="318"/>
      <c r="C2" s="319"/>
      <c r="D2" s="60" t="s">
        <v>489</v>
      </c>
      <c r="E2" s="60" t="s">
        <v>489</v>
      </c>
      <c r="F2" s="60" t="s">
        <v>489</v>
      </c>
      <c r="G2" s="322"/>
      <c r="H2" s="323"/>
    </row>
    <row r="3" spans="2:8" ht="72" customHeight="1">
      <c r="B3" s="318"/>
      <c r="C3" s="319"/>
      <c r="D3" s="60">
        <v>1248</v>
      </c>
      <c r="E3" s="60">
        <v>1248</v>
      </c>
      <c r="F3" s="60">
        <v>1248</v>
      </c>
      <c r="G3" s="322"/>
      <c r="H3" s="323"/>
    </row>
    <row r="4" spans="2:8" ht="69" customHeight="1">
      <c r="B4" s="318"/>
      <c r="C4" s="319"/>
      <c r="D4" s="60" t="s">
        <v>378</v>
      </c>
      <c r="E4" s="60" t="s">
        <v>379</v>
      </c>
      <c r="F4" s="60" t="s">
        <v>707</v>
      </c>
      <c r="G4" s="322"/>
      <c r="H4" s="323"/>
    </row>
    <row r="5" spans="2:8" ht="61.5" customHeight="1">
      <c r="B5" s="318"/>
      <c r="C5" s="319"/>
      <c r="D5" s="61" t="s">
        <v>394</v>
      </c>
      <c r="E5" s="61" t="s">
        <v>394</v>
      </c>
      <c r="F5" s="61" t="s">
        <v>394</v>
      </c>
      <c r="G5" s="322"/>
      <c r="H5" s="323"/>
    </row>
    <row r="6" spans="2:8" ht="78" customHeight="1">
      <c r="B6" s="324" t="s">
        <v>427</v>
      </c>
      <c r="C6" s="325"/>
      <c r="D6" s="47">
        <v>17500</v>
      </c>
      <c r="E6" s="47">
        <v>18600</v>
      </c>
      <c r="F6" s="47">
        <v>19700</v>
      </c>
      <c r="G6" s="310"/>
      <c r="H6" s="311"/>
    </row>
    <row r="7" spans="2:8" ht="57.75" customHeight="1">
      <c r="B7" s="312" t="s">
        <v>226</v>
      </c>
      <c r="C7" s="313"/>
      <c r="D7" s="48" t="s">
        <v>732</v>
      </c>
      <c r="E7" s="48" t="s">
        <v>733</v>
      </c>
      <c r="F7" s="48" t="s">
        <v>782</v>
      </c>
      <c r="G7" s="310"/>
      <c r="H7" s="311"/>
    </row>
    <row r="8" spans="2:8" ht="72" customHeight="1">
      <c r="B8" s="64" t="s">
        <v>373</v>
      </c>
      <c r="C8" s="49" t="s">
        <v>429</v>
      </c>
      <c r="D8" s="50"/>
      <c r="E8" s="50"/>
      <c r="F8" s="50"/>
      <c r="G8" s="49" t="s">
        <v>429</v>
      </c>
      <c r="H8" s="65" t="s">
        <v>372</v>
      </c>
    </row>
    <row r="9" spans="2:8" ht="69.95" customHeight="1">
      <c r="B9" s="66" t="s">
        <v>77</v>
      </c>
      <c r="C9" s="51"/>
      <c r="D9" s="52" t="s">
        <v>432</v>
      </c>
      <c r="E9" s="53" t="s">
        <v>431</v>
      </c>
      <c r="F9" s="53" t="s">
        <v>431</v>
      </c>
      <c r="G9" s="54"/>
      <c r="H9" s="67"/>
    </row>
    <row r="10" spans="2:8" ht="69.95" customHeight="1">
      <c r="B10" s="66" t="s">
        <v>78</v>
      </c>
      <c r="C10" s="51"/>
      <c r="D10" s="52" t="s">
        <v>432</v>
      </c>
      <c r="E10" s="53" t="s">
        <v>431</v>
      </c>
      <c r="F10" s="53" t="s">
        <v>431</v>
      </c>
      <c r="G10" s="54"/>
      <c r="H10" s="67"/>
    </row>
    <row r="11" spans="2:8" ht="69.95" customHeight="1">
      <c r="B11" s="68" t="s">
        <v>74</v>
      </c>
      <c r="C11" s="55"/>
      <c r="D11" s="53" t="s">
        <v>431</v>
      </c>
      <c r="E11" s="52" t="s">
        <v>432</v>
      </c>
      <c r="F11" s="52" t="s">
        <v>432</v>
      </c>
      <c r="G11" s="54"/>
      <c r="H11" s="67"/>
    </row>
    <row r="12" spans="2:8" ht="69.95" customHeight="1">
      <c r="B12" s="68" t="s">
        <v>75</v>
      </c>
      <c r="C12" s="55"/>
      <c r="D12" s="52" t="s">
        <v>432</v>
      </c>
      <c r="E12" s="53" t="s">
        <v>431</v>
      </c>
      <c r="F12" s="53" t="s">
        <v>431</v>
      </c>
      <c r="G12" s="54"/>
      <c r="H12" s="67"/>
    </row>
    <row r="13" spans="2:8" ht="69.95" customHeight="1">
      <c r="B13" s="69" t="s">
        <v>464</v>
      </c>
      <c r="C13" s="55"/>
      <c r="D13" s="53" t="s">
        <v>431</v>
      </c>
      <c r="E13" s="53" t="s">
        <v>431</v>
      </c>
      <c r="F13" s="53" t="s">
        <v>431</v>
      </c>
      <c r="G13" s="54"/>
      <c r="H13" s="67"/>
    </row>
    <row r="14" spans="2:8" ht="75" customHeight="1">
      <c r="B14" s="70" t="s">
        <v>63</v>
      </c>
      <c r="C14" s="55"/>
      <c r="D14" s="53" t="s">
        <v>431</v>
      </c>
      <c r="E14" s="53" t="s">
        <v>431</v>
      </c>
      <c r="F14" s="53" t="s">
        <v>431</v>
      </c>
      <c r="G14" s="54"/>
      <c r="H14" s="67"/>
    </row>
    <row r="15" spans="2:8" ht="69.95" customHeight="1">
      <c r="B15" s="69" t="s">
        <v>64</v>
      </c>
      <c r="C15" s="55"/>
      <c r="D15" s="53" t="s">
        <v>431</v>
      </c>
      <c r="E15" s="53" t="s">
        <v>431</v>
      </c>
      <c r="F15" s="53" t="s">
        <v>431</v>
      </c>
      <c r="G15" s="54"/>
      <c r="H15" s="67"/>
    </row>
    <row r="16" spans="2:8" ht="69.95" customHeight="1">
      <c r="B16" s="69" t="s">
        <v>65</v>
      </c>
      <c r="C16" s="55"/>
      <c r="D16" s="53" t="s">
        <v>431</v>
      </c>
      <c r="E16" s="53" t="s">
        <v>431</v>
      </c>
      <c r="F16" s="53" t="s">
        <v>431</v>
      </c>
      <c r="G16" s="54"/>
      <c r="H16" s="67"/>
    </row>
    <row r="17" spans="2:8" ht="69.95" customHeight="1">
      <c r="B17" s="69" t="s">
        <v>66</v>
      </c>
      <c r="C17" s="55"/>
      <c r="D17" s="53" t="s">
        <v>431</v>
      </c>
      <c r="E17" s="53" t="s">
        <v>431</v>
      </c>
      <c r="F17" s="53" t="s">
        <v>431</v>
      </c>
      <c r="G17" s="54"/>
      <c r="H17" s="67"/>
    </row>
    <row r="18" spans="2:8" ht="69.95" customHeight="1">
      <c r="B18" s="69" t="s">
        <v>359</v>
      </c>
      <c r="C18" s="55"/>
      <c r="D18" s="53" t="s">
        <v>431</v>
      </c>
      <c r="E18" s="53" t="s">
        <v>431</v>
      </c>
      <c r="F18" s="53" t="s">
        <v>431</v>
      </c>
      <c r="G18" s="54"/>
      <c r="H18" s="67"/>
    </row>
    <row r="19" spans="2:8" ht="69.95" customHeight="1">
      <c r="B19" s="69" t="s">
        <v>67</v>
      </c>
      <c r="C19" s="54" t="s">
        <v>430</v>
      </c>
      <c r="D19" s="53" t="s">
        <v>431</v>
      </c>
      <c r="E19" s="53" t="s">
        <v>431</v>
      </c>
      <c r="F19" s="53" t="s">
        <v>431</v>
      </c>
      <c r="G19" s="54" t="str">
        <f t="shared" ref="G19:G78" si="0">C19</f>
        <v>008</v>
      </c>
      <c r="H19" s="67"/>
    </row>
    <row r="20" spans="2:8" ht="69.95" customHeight="1">
      <c r="B20" s="69" t="s">
        <v>365</v>
      </c>
      <c r="C20" s="54" t="s">
        <v>433</v>
      </c>
      <c r="D20" s="53" t="s">
        <v>431</v>
      </c>
      <c r="E20" s="53" t="s">
        <v>431</v>
      </c>
      <c r="F20" s="53" t="s">
        <v>431</v>
      </c>
      <c r="G20" s="54" t="str">
        <f t="shared" si="0"/>
        <v>009</v>
      </c>
      <c r="H20" s="67"/>
    </row>
    <row r="21" spans="2:8" ht="69.95" customHeight="1">
      <c r="B21" s="66" t="s">
        <v>76</v>
      </c>
      <c r="C21" s="57" t="s">
        <v>158</v>
      </c>
      <c r="D21" s="52" t="s">
        <v>432</v>
      </c>
      <c r="E21" s="58">
        <v>55</v>
      </c>
      <c r="F21" s="52" t="s">
        <v>432</v>
      </c>
      <c r="G21" s="54" t="str">
        <f t="shared" si="0"/>
        <v>018</v>
      </c>
      <c r="H21" s="67"/>
    </row>
    <row r="22" spans="2:8" ht="69.95" customHeight="1">
      <c r="B22" s="71" t="s">
        <v>162</v>
      </c>
      <c r="C22" s="59" t="s">
        <v>434</v>
      </c>
      <c r="D22" s="53" t="s">
        <v>431</v>
      </c>
      <c r="E22" s="53" t="s">
        <v>431</v>
      </c>
      <c r="F22" s="53" t="s">
        <v>431</v>
      </c>
      <c r="G22" s="54" t="str">
        <f t="shared" si="0"/>
        <v>025</v>
      </c>
      <c r="H22" s="67"/>
    </row>
    <row r="23" spans="2:8" ht="69.95" customHeight="1">
      <c r="B23" s="69" t="s">
        <v>69</v>
      </c>
      <c r="C23" s="54" t="s">
        <v>285</v>
      </c>
      <c r="D23" s="53" t="s">
        <v>431</v>
      </c>
      <c r="E23" s="53" t="s">
        <v>431</v>
      </c>
      <c r="F23" s="53" t="s">
        <v>431</v>
      </c>
      <c r="G23" s="54" t="str">
        <f t="shared" si="0"/>
        <v>028</v>
      </c>
      <c r="H23" s="67"/>
    </row>
    <row r="24" spans="2:8" ht="69.95" customHeight="1">
      <c r="B24" s="72" t="s">
        <v>73</v>
      </c>
      <c r="C24" s="59" t="s">
        <v>435</v>
      </c>
      <c r="D24" s="53" t="s">
        <v>431</v>
      </c>
      <c r="E24" s="53" t="s">
        <v>431</v>
      </c>
      <c r="F24" s="53" t="s">
        <v>431</v>
      </c>
      <c r="G24" s="54" t="str">
        <f t="shared" si="0"/>
        <v>041</v>
      </c>
      <c r="H24" s="73"/>
    </row>
    <row r="25" spans="2:8" ht="69.95" customHeight="1">
      <c r="B25" s="72" t="s">
        <v>180</v>
      </c>
      <c r="C25" s="59" t="s">
        <v>179</v>
      </c>
      <c r="D25" s="53" t="s">
        <v>431</v>
      </c>
      <c r="E25" s="53" t="s">
        <v>431</v>
      </c>
      <c r="F25" s="53" t="s">
        <v>431</v>
      </c>
      <c r="G25" s="54" t="str">
        <f t="shared" si="0"/>
        <v>052</v>
      </c>
      <c r="H25" s="73"/>
    </row>
    <row r="26" spans="2:8" ht="69.95" customHeight="1">
      <c r="B26" s="71" t="s">
        <v>506</v>
      </c>
      <c r="C26" s="57" t="s">
        <v>507</v>
      </c>
      <c r="D26" s="58">
        <v>30</v>
      </c>
      <c r="E26" s="58">
        <v>30</v>
      </c>
      <c r="F26" s="58">
        <v>30</v>
      </c>
      <c r="G26" s="54" t="str">
        <f t="shared" si="0"/>
        <v>064</v>
      </c>
      <c r="H26" s="73"/>
    </row>
    <row r="27" spans="2:8" ht="69.95" customHeight="1">
      <c r="B27" s="71" t="s">
        <v>145</v>
      </c>
      <c r="C27" s="57" t="s">
        <v>504</v>
      </c>
      <c r="D27" s="58">
        <v>165</v>
      </c>
      <c r="E27" s="58">
        <v>165</v>
      </c>
      <c r="F27" s="53" t="s">
        <v>431</v>
      </c>
      <c r="G27" s="54" t="str">
        <f t="shared" si="0"/>
        <v>070</v>
      </c>
      <c r="H27" s="73"/>
    </row>
    <row r="28" spans="2:8" ht="69.95" customHeight="1">
      <c r="B28" s="71" t="s">
        <v>436</v>
      </c>
      <c r="C28" s="51" t="s">
        <v>437</v>
      </c>
      <c r="D28" s="58">
        <v>215</v>
      </c>
      <c r="E28" s="58">
        <v>215</v>
      </c>
      <c r="F28" s="53" t="s">
        <v>431</v>
      </c>
      <c r="G28" s="54" t="str">
        <f t="shared" si="0"/>
        <v>097</v>
      </c>
      <c r="H28" s="73"/>
    </row>
    <row r="29" spans="2:8" ht="69.95" customHeight="1">
      <c r="B29" s="66" t="s">
        <v>146</v>
      </c>
      <c r="C29" s="51">
        <v>132</v>
      </c>
      <c r="D29" s="58">
        <v>135</v>
      </c>
      <c r="E29" s="58">
        <v>135</v>
      </c>
      <c r="F29" s="58">
        <v>135</v>
      </c>
      <c r="G29" s="54">
        <f t="shared" si="0"/>
        <v>132</v>
      </c>
      <c r="H29" s="73"/>
    </row>
    <row r="30" spans="2:8" ht="69.95" customHeight="1">
      <c r="B30" s="71" t="s">
        <v>282</v>
      </c>
      <c r="C30" s="51">
        <v>140</v>
      </c>
      <c r="D30" s="58">
        <v>570</v>
      </c>
      <c r="E30" s="58">
        <v>570</v>
      </c>
      <c r="F30" s="58">
        <v>570</v>
      </c>
      <c r="G30" s="54">
        <f t="shared" si="0"/>
        <v>140</v>
      </c>
      <c r="H30" s="73"/>
    </row>
    <row r="31" spans="2:8" ht="69.95" customHeight="1">
      <c r="B31" s="69" t="s">
        <v>62</v>
      </c>
      <c r="C31" s="51">
        <v>150</v>
      </c>
      <c r="D31" s="53" t="s">
        <v>431</v>
      </c>
      <c r="E31" s="53" t="s">
        <v>431</v>
      </c>
      <c r="F31" s="53" t="s">
        <v>431</v>
      </c>
      <c r="G31" s="54">
        <f t="shared" si="0"/>
        <v>150</v>
      </c>
      <c r="H31" s="73"/>
    </row>
    <row r="32" spans="2:8" ht="69.95" customHeight="1">
      <c r="B32" s="239" t="s">
        <v>656</v>
      </c>
      <c r="C32" s="51">
        <v>180</v>
      </c>
      <c r="D32" s="58" t="s">
        <v>432</v>
      </c>
      <c r="E32" s="58">
        <v>2000</v>
      </c>
      <c r="F32" s="52" t="s">
        <v>432</v>
      </c>
      <c r="G32" s="54">
        <f t="shared" si="0"/>
        <v>180</v>
      </c>
      <c r="H32" s="73" t="s">
        <v>657</v>
      </c>
    </row>
    <row r="33" spans="2:194" ht="69.95" customHeight="1">
      <c r="B33" s="74" t="s">
        <v>438</v>
      </c>
      <c r="C33" s="51">
        <v>211</v>
      </c>
      <c r="D33" s="52" t="s">
        <v>432</v>
      </c>
      <c r="E33" s="58">
        <v>1140</v>
      </c>
      <c r="F33" s="52" t="s">
        <v>432</v>
      </c>
      <c r="G33" s="54">
        <f t="shared" si="0"/>
        <v>211</v>
      </c>
      <c r="H33" s="73" t="s">
        <v>545</v>
      </c>
    </row>
    <row r="34" spans="2:194" ht="69.95" customHeight="1">
      <c r="B34" s="66" t="s">
        <v>147</v>
      </c>
      <c r="C34" s="51">
        <v>213</v>
      </c>
      <c r="D34" s="56">
        <v>315</v>
      </c>
      <c r="E34" s="56">
        <v>315</v>
      </c>
      <c r="F34" s="56">
        <v>315</v>
      </c>
      <c r="G34" s="54">
        <f>C34</f>
        <v>213</v>
      </c>
      <c r="H34" s="73" t="s">
        <v>389</v>
      </c>
      <c r="I34" s="24"/>
      <c r="J3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row>
    <row r="35" spans="2:194" ht="89.25" customHeight="1">
      <c r="B35" s="76" t="s">
        <v>420</v>
      </c>
      <c r="C35" s="51">
        <v>245</v>
      </c>
      <c r="D35" s="58">
        <v>135</v>
      </c>
      <c r="E35" s="52" t="s">
        <v>432</v>
      </c>
      <c r="F35" s="52" t="s">
        <v>432</v>
      </c>
      <c r="G35" s="54">
        <f t="shared" si="0"/>
        <v>245</v>
      </c>
      <c r="H35" s="75" t="s">
        <v>755</v>
      </c>
    </row>
    <row r="36" spans="2:194" ht="69.95" customHeight="1">
      <c r="B36" s="71" t="s">
        <v>101</v>
      </c>
      <c r="C36" s="51">
        <v>321</v>
      </c>
      <c r="D36" s="58">
        <v>165</v>
      </c>
      <c r="E36" s="53" t="s">
        <v>431</v>
      </c>
      <c r="F36" s="53" t="s">
        <v>431</v>
      </c>
      <c r="G36" s="54">
        <f t="shared" si="0"/>
        <v>321</v>
      </c>
      <c r="H36" s="73"/>
    </row>
    <row r="37" spans="2:194" ht="69.95" customHeight="1">
      <c r="B37" s="71" t="s">
        <v>516</v>
      </c>
      <c r="C37" s="51" t="s">
        <v>148</v>
      </c>
      <c r="D37" s="52" t="s">
        <v>432</v>
      </c>
      <c r="E37" s="58">
        <v>360</v>
      </c>
      <c r="F37" s="58">
        <v>360</v>
      </c>
      <c r="G37" s="54" t="str">
        <f t="shared" si="0"/>
        <v>365</v>
      </c>
      <c r="H37" s="79"/>
    </row>
    <row r="38" spans="2:194" ht="69.95" customHeight="1">
      <c r="B38" s="69" t="s">
        <v>53</v>
      </c>
      <c r="C38" s="51">
        <v>392</v>
      </c>
      <c r="D38" s="53" t="s">
        <v>431</v>
      </c>
      <c r="E38" s="53" t="s">
        <v>431</v>
      </c>
      <c r="F38" s="53" t="s">
        <v>431</v>
      </c>
      <c r="G38" s="54">
        <f t="shared" si="0"/>
        <v>392</v>
      </c>
      <c r="H38" s="73"/>
    </row>
    <row r="39" spans="2:194" ht="69.95" customHeight="1">
      <c r="B39" s="71" t="s">
        <v>396</v>
      </c>
      <c r="C39" s="51">
        <v>396</v>
      </c>
      <c r="D39" s="58">
        <v>70</v>
      </c>
      <c r="E39" s="58">
        <v>70</v>
      </c>
      <c r="F39" s="58">
        <v>70</v>
      </c>
      <c r="G39" s="54">
        <f t="shared" si="0"/>
        <v>396</v>
      </c>
      <c r="H39" s="73"/>
    </row>
    <row r="40" spans="2:194" ht="69.95" customHeight="1">
      <c r="B40" s="74" t="s">
        <v>556</v>
      </c>
      <c r="C40" s="51">
        <v>400</v>
      </c>
      <c r="D40" s="58">
        <v>885</v>
      </c>
      <c r="E40" s="58">
        <v>885</v>
      </c>
      <c r="F40" s="58">
        <v>885</v>
      </c>
      <c r="G40" s="54">
        <f t="shared" si="0"/>
        <v>400</v>
      </c>
      <c r="H40" s="73" t="s">
        <v>756</v>
      </c>
    </row>
    <row r="41" spans="2:194" ht="69.95" customHeight="1">
      <c r="B41" s="71" t="s">
        <v>176</v>
      </c>
      <c r="C41" s="51">
        <v>409</v>
      </c>
      <c r="D41" s="58">
        <v>165</v>
      </c>
      <c r="E41" s="58">
        <v>165</v>
      </c>
      <c r="F41" s="53" t="s">
        <v>431</v>
      </c>
      <c r="G41" s="54">
        <f t="shared" si="0"/>
        <v>409</v>
      </c>
      <c r="H41" s="75"/>
    </row>
    <row r="42" spans="2:194" ht="100.5" customHeight="1">
      <c r="B42" s="72" t="s">
        <v>738</v>
      </c>
      <c r="C42" s="51">
        <v>410</v>
      </c>
      <c r="D42" s="52" t="s">
        <v>432</v>
      </c>
      <c r="E42" s="58">
        <v>200</v>
      </c>
      <c r="F42" s="58">
        <v>200</v>
      </c>
      <c r="G42" s="54">
        <f t="shared" si="0"/>
        <v>410</v>
      </c>
      <c r="H42" s="75"/>
    </row>
    <row r="43" spans="2:194" ht="69.95" customHeight="1">
      <c r="B43" s="71" t="s">
        <v>467</v>
      </c>
      <c r="C43" s="51">
        <v>416</v>
      </c>
      <c r="D43" s="58">
        <v>215</v>
      </c>
      <c r="E43" s="58">
        <v>215</v>
      </c>
      <c r="F43" s="58">
        <v>215</v>
      </c>
      <c r="G43" s="54">
        <f t="shared" si="0"/>
        <v>416</v>
      </c>
      <c r="H43" s="73"/>
    </row>
    <row r="44" spans="2:194" ht="69.95" customHeight="1">
      <c r="B44" s="71" t="s">
        <v>397</v>
      </c>
      <c r="C44" s="51">
        <v>441</v>
      </c>
      <c r="D44" s="58">
        <v>215</v>
      </c>
      <c r="E44" s="58">
        <v>215</v>
      </c>
      <c r="F44" s="58">
        <v>215</v>
      </c>
      <c r="G44" s="54">
        <f t="shared" si="0"/>
        <v>441</v>
      </c>
      <c r="H44" s="73"/>
    </row>
    <row r="45" spans="2:194" ht="69.95" customHeight="1">
      <c r="B45" s="71" t="s">
        <v>740</v>
      </c>
      <c r="C45" s="51">
        <v>450</v>
      </c>
      <c r="D45" s="53" t="s">
        <v>431</v>
      </c>
      <c r="E45" s="53" t="s">
        <v>431</v>
      </c>
      <c r="F45" s="53" t="s">
        <v>431</v>
      </c>
      <c r="G45" s="54">
        <f t="shared" si="0"/>
        <v>450</v>
      </c>
      <c r="H45" s="73"/>
    </row>
    <row r="46" spans="2:194" ht="69.95" customHeight="1">
      <c r="B46" s="71" t="s">
        <v>153</v>
      </c>
      <c r="C46" s="51">
        <v>452</v>
      </c>
      <c r="D46" s="52" t="s">
        <v>432</v>
      </c>
      <c r="E46" s="58">
        <v>215</v>
      </c>
      <c r="F46" s="58">
        <v>215</v>
      </c>
      <c r="G46" s="54">
        <f t="shared" si="0"/>
        <v>452</v>
      </c>
      <c r="H46" s="73" t="s">
        <v>545</v>
      </c>
    </row>
    <row r="47" spans="2:194" ht="69.95" customHeight="1">
      <c r="B47" s="71" t="s">
        <v>743</v>
      </c>
      <c r="C47" s="51">
        <v>454</v>
      </c>
      <c r="D47" s="52" t="s">
        <v>432</v>
      </c>
      <c r="E47" s="58">
        <v>160</v>
      </c>
      <c r="F47" s="58">
        <v>160</v>
      </c>
      <c r="G47" s="54">
        <f t="shared" si="0"/>
        <v>454</v>
      </c>
      <c r="H47" s="73"/>
    </row>
    <row r="48" spans="2:194" ht="69.95" customHeight="1">
      <c r="B48" s="69" t="s">
        <v>71</v>
      </c>
      <c r="C48" s="55" t="s">
        <v>508</v>
      </c>
      <c r="D48" s="53" t="s">
        <v>431</v>
      </c>
      <c r="E48" s="52" t="s">
        <v>432</v>
      </c>
      <c r="F48" s="52" t="s">
        <v>432</v>
      </c>
      <c r="G48" s="54" t="str">
        <f t="shared" si="0"/>
        <v>41A</v>
      </c>
      <c r="H48" s="73"/>
    </row>
    <row r="49" spans="1:193" ht="69.95" customHeight="1">
      <c r="B49" s="69" t="s">
        <v>739</v>
      </c>
      <c r="C49" s="55" t="s">
        <v>308</v>
      </c>
      <c r="D49" s="53" t="s">
        <v>431</v>
      </c>
      <c r="E49" s="53" t="s">
        <v>431</v>
      </c>
      <c r="F49" s="53" t="s">
        <v>431</v>
      </c>
      <c r="G49" s="54" t="str">
        <f t="shared" si="0"/>
        <v>42F</v>
      </c>
      <c r="H49" s="73"/>
    </row>
    <row r="50" spans="1:193" ht="69.95" customHeight="1">
      <c r="B50" s="66" t="s">
        <v>79</v>
      </c>
      <c r="C50" s="51" t="s">
        <v>80</v>
      </c>
      <c r="D50" s="58">
        <v>210</v>
      </c>
      <c r="E50" s="53" t="s">
        <v>431</v>
      </c>
      <c r="F50" s="52" t="s">
        <v>432</v>
      </c>
      <c r="G50" s="54" t="str">
        <f t="shared" si="0"/>
        <v>4BJ</v>
      </c>
      <c r="H50" s="73"/>
    </row>
    <row r="51" spans="1:193" ht="69.95" customHeight="1">
      <c r="B51" s="71" t="s">
        <v>150</v>
      </c>
      <c r="C51" s="51" t="s">
        <v>509</v>
      </c>
      <c r="D51" s="52" t="s">
        <v>432</v>
      </c>
      <c r="E51" s="58">
        <v>115</v>
      </c>
      <c r="F51" s="58">
        <v>115</v>
      </c>
      <c r="G51" s="54" t="str">
        <f t="shared" si="0"/>
        <v>4CS</v>
      </c>
      <c r="H51" s="73"/>
    </row>
    <row r="52" spans="1:193" ht="69.95" customHeight="1">
      <c r="B52" s="71" t="s">
        <v>55</v>
      </c>
      <c r="C52" s="55" t="s">
        <v>46</v>
      </c>
      <c r="D52" s="58">
        <v>115</v>
      </c>
      <c r="E52" s="58">
        <v>115</v>
      </c>
      <c r="F52" s="58">
        <v>115</v>
      </c>
      <c r="G52" s="54" t="str">
        <f t="shared" si="0"/>
        <v>4GF</v>
      </c>
      <c r="H52" s="73" t="s">
        <v>771</v>
      </c>
    </row>
    <row r="53" spans="1:193" ht="69.95" customHeight="1">
      <c r="B53" s="71" t="s">
        <v>152</v>
      </c>
      <c r="C53" s="51" t="s">
        <v>419</v>
      </c>
      <c r="D53" s="52" t="s">
        <v>432</v>
      </c>
      <c r="E53" s="58">
        <v>215</v>
      </c>
      <c r="F53" s="53" t="s">
        <v>431</v>
      </c>
      <c r="G53" s="54" t="str">
        <f t="shared" si="0"/>
        <v>4SU</v>
      </c>
      <c r="H53" s="73"/>
    </row>
    <row r="54" spans="1:193" s="20" customFormat="1" ht="69.95" customHeight="1">
      <c r="A54" s="114"/>
      <c r="B54" s="77" t="s">
        <v>523</v>
      </c>
      <c r="C54" s="55" t="s">
        <v>522</v>
      </c>
      <c r="D54" s="58">
        <v>60</v>
      </c>
      <c r="E54" s="58">
        <v>60</v>
      </c>
      <c r="F54" s="58">
        <v>60</v>
      </c>
      <c r="G54" s="54" t="str">
        <f t="shared" si="0"/>
        <v>4YV</v>
      </c>
      <c r="H54" s="73"/>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row>
    <row r="55" spans="1:193" ht="69.95" customHeight="1">
      <c r="B55" s="69" t="s">
        <v>361</v>
      </c>
      <c r="C55" s="55">
        <v>500</v>
      </c>
      <c r="D55" s="53" t="s">
        <v>431</v>
      </c>
      <c r="E55" s="53" t="s">
        <v>431</v>
      </c>
      <c r="F55" s="53" t="s">
        <v>431</v>
      </c>
      <c r="G55" s="54">
        <f t="shared" si="0"/>
        <v>500</v>
      </c>
      <c r="H55" s="73"/>
    </row>
    <row r="56" spans="1:193" ht="69.95" customHeight="1">
      <c r="B56" s="69" t="s">
        <v>362</v>
      </c>
      <c r="C56" s="55">
        <v>502</v>
      </c>
      <c r="D56" s="53" t="s">
        <v>431</v>
      </c>
      <c r="E56" s="53" t="s">
        <v>431</v>
      </c>
      <c r="F56" s="53" t="s">
        <v>431</v>
      </c>
      <c r="G56" s="54">
        <f t="shared" si="0"/>
        <v>502</v>
      </c>
      <c r="H56" s="73"/>
    </row>
    <row r="57" spans="1:193" ht="69.95" customHeight="1">
      <c r="B57" s="69" t="s">
        <v>363</v>
      </c>
      <c r="C57" s="54">
        <v>505</v>
      </c>
      <c r="D57" s="53" t="s">
        <v>431</v>
      </c>
      <c r="E57" s="53" t="s">
        <v>431</v>
      </c>
      <c r="F57" s="53" t="s">
        <v>431</v>
      </c>
      <c r="G57" s="54">
        <f t="shared" si="0"/>
        <v>505</v>
      </c>
      <c r="H57" s="73"/>
    </row>
    <row r="58" spans="1:193" ht="69.95" customHeight="1">
      <c r="B58" s="71" t="s">
        <v>387</v>
      </c>
      <c r="C58" s="55">
        <v>508</v>
      </c>
      <c r="D58" s="58">
        <v>315</v>
      </c>
      <c r="E58" s="58">
        <v>315</v>
      </c>
      <c r="F58" s="58">
        <v>315</v>
      </c>
      <c r="G58" s="54">
        <f t="shared" si="0"/>
        <v>508</v>
      </c>
      <c r="H58" s="73" t="s">
        <v>392</v>
      </c>
    </row>
    <row r="59" spans="1:193" ht="69.95" customHeight="1">
      <c r="B59" s="71" t="s">
        <v>762</v>
      </c>
      <c r="C59" s="55" t="s">
        <v>710</v>
      </c>
      <c r="D59" s="52" t="s">
        <v>432</v>
      </c>
      <c r="E59" s="52" t="s">
        <v>432</v>
      </c>
      <c r="F59" s="53" t="s">
        <v>431</v>
      </c>
      <c r="G59" s="54" t="str">
        <f t="shared" si="0"/>
        <v>5D0</v>
      </c>
      <c r="H59" s="73"/>
    </row>
    <row r="60" spans="1:193" ht="69.95" customHeight="1">
      <c r="B60" s="71" t="s">
        <v>758</v>
      </c>
      <c r="C60" s="55" t="s">
        <v>484</v>
      </c>
      <c r="D60" s="53" t="s">
        <v>431</v>
      </c>
      <c r="E60" s="53" t="s">
        <v>431</v>
      </c>
      <c r="F60" s="53" t="s">
        <v>431</v>
      </c>
      <c r="G60" s="54" t="str">
        <f>C60</f>
        <v>5DD</v>
      </c>
      <c r="H60" s="73"/>
    </row>
    <row r="61" spans="1:193" ht="69.95" customHeight="1">
      <c r="B61" s="66" t="s">
        <v>161</v>
      </c>
      <c r="C61" s="51" t="s">
        <v>322</v>
      </c>
      <c r="D61" s="53" t="s">
        <v>431</v>
      </c>
      <c r="E61" s="53" t="s">
        <v>431</v>
      </c>
      <c r="F61" s="53" t="s">
        <v>431</v>
      </c>
      <c r="G61" s="54" t="str">
        <f>C61</f>
        <v>5DE</v>
      </c>
      <c r="H61" s="73"/>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c r="CA61" s="24"/>
      <c r="CB61" s="24"/>
      <c r="CC61" s="24"/>
      <c r="CD61" s="24"/>
      <c r="CE61" s="24"/>
      <c r="CF61" s="24"/>
      <c r="CG61" s="24"/>
      <c r="CH61" s="24"/>
      <c r="CI61" s="24"/>
      <c r="CJ61" s="24"/>
      <c r="CK61" s="24"/>
      <c r="CL61" s="24"/>
      <c r="CM61" s="24"/>
      <c r="CN61" s="24"/>
      <c r="CO61" s="24"/>
      <c r="CP61" s="24"/>
      <c r="CQ61" s="24"/>
      <c r="CR61" s="24"/>
      <c r="CS61" s="24"/>
      <c r="CT61" s="24"/>
      <c r="CU61" s="24"/>
      <c r="CV61" s="24"/>
      <c r="CW61" s="24"/>
      <c r="CX61" s="24"/>
      <c r="CY61" s="24"/>
      <c r="CZ61" s="24"/>
      <c r="DA61" s="24"/>
      <c r="DB61" s="24"/>
      <c r="DC61" s="24"/>
      <c r="DD61" s="24"/>
      <c r="DE61" s="24"/>
      <c r="DF61" s="24"/>
      <c r="DG61" s="24"/>
      <c r="DH61" s="24"/>
      <c r="DI61" s="24"/>
      <c r="DJ61" s="24"/>
      <c r="DK61" s="24"/>
      <c r="DL61" s="24"/>
      <c r="DM61" s="24"/>
      <c r="DN61" s="24"/>
      <c r="DO61" s="24"/>
      <c r="DP61" s="24"/>
      <c r="DQ61" s="24"/>
      <c r="DR61" s="24"/>
      <c r="DS61" s="24"/>
      <c r="DT61" s="24"/>
      <c r="DU61" s="24"/>
      <c r="DV61" s="24"/>
      <c r="DW61" s="24"/>
      <c r="DX61" s="24"/>
      <c r="DY61" s="24"/>
      <c r="DZ61" s="24"/>
      <c r="EA61" s="24"/>
      <c r="EB61" s="24"/>
      <c r="EC61" s="24"/>
      <c r="ED61" s="24"/>
      <c r="EE61" s="24"/>
      <c r="EF61" s="24"/>
      <c r="EG61" s="24"/>
      <c r="EH61" s="24"/>
      <c r="EI61" s="24"/>
      <c r="EJ61" s="24"/>
      <c r="EK61" s="24"/>
      <c r="EL61" s="24"/>
      <c r="EM61" s="24"/>
      <c r="EN61" s="24"/>
      <c r="EO61" s="24"/>
      <c r="EP61" s="24"/>
      <c r="EQ61" s="24"/>
      <c r="ER61" s="24"/>
      <c r="ES61" s="24"/>
      <c r="ET61" s="24"/>
      <c r="EU61" s="24"/>
      <c r="EV61" s="24"/>
      <c r="EW61" s="24"/>
      <c r="EX61" s="24"/>
      <c r="EY61" s="24"/>
      <c r="EZ61" s="24"/>
      <c r="FA61" s="24"/>
      <c r="FB61" s="24"/>
      <c r="FC61" s="24"/>
      <c r="FD61" s="24"/>
      <c r="FE61" s="24"/>
      <c r="FF61" s="24"/>
      <c r="FG61" s="24"/>
      <c r="FH61" s="24"/>
      <c r="FI61" s="24"/>
      <c r="FJ61" s="24"/>
      <c r="FK61" s="24"/>
      <c r="FL61" s="24"/>
      <c r="FM61" s="24"/>
      <c r="FN61" s="24"/>
      <c r="FO61" s="24"/>
      <c r="FP61" s="24"/>
      <c r="FQ61" s="24"/>
      <c r="FR61" s="24"/>
      <c r="FS61" s="24"/>
      <c r="FT61" s="24"/>
      <c r="FU61" s="24"/>
      <c r="FV61" s="24"/>
      <c r="FW61" s="24"/>
      <c r="FX61" s="24"/>
      <c r="FY61" s="24"/>
      <c r="FZ61" s="24"/>
      <c r="GA61" s="24"/>
      <c r="GB61" s="24"/>
      <c r="GC61" s="24"/>
      <c r="GD61" s="24"/>
      <c r="GE61" s="24"/>
      <c r="GF61" s="24"/>
      <c r="GG61" s="24"/>
      <c r="GH61" s="24"/>
      <c r="GI61" s="24"/>
      <c r="GJ61" s="24"/>
      <c r="GK61" s="24"/>
    </row>
    <row r="62" spans="1:193" ht="69.95" customHeight="1">
      <c r="B62" s="66" t="s">
        <v>742</v>
      </c>
      <c r="C62" s="51" t="s">
        <v>741</v>
      </c>
      <c r="D62" s="53" t="s">
        <v>431</v>
      </c>
      <c r="E62" s="53" t="s">
        <v>431</v>
      </c>
      <c r="F62" s="53" t="s">
        <v>431</v>
      </c>
      <c r="G62" s="54" t="str">
        <f>C62</f>
        <v>5EM</v>
      </c>
      <c r="H62" s="73"/>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c r="CA62" s="24"/>
      <c r="CB62" s="24"/>
      <c r="CC62" s="24"/>
      <c r="CD62" s="24"/>
      <c r="CE62" s="24"/>
      <c r="CF62" s="24"/>
      <c r="CG62" s="24"/>
      <c r="CH62" s="24"/>
      <c r="CI62" s="24"/>
      <c r="CJ62" s="24"/>
      <c r="CK62" s="24"/>
      <c r="CL62" s="24"/>
      <c r="CM62" s="24"/>
      <c r="CN62" s="24"/>
      <c r="CO62" s="24"/>
      <c r="CP62" s="24"/>
      <c r="CQ62" s="24"/>
      <c r="CR62" s="24"/>
      <c r="CS62" s="24"/>
      <c r="CT62" s="24"/>
      <c r="CU62" s="24"/>
      <c r="CV62" s="24"/>
      <c r="CW62" s="24"/>
      <c r="CX62" s="24"/>
      <c r="CY62" s="24"/>
      <c r="CZ62" s="24"/>
      <c r="DA62" s="24"/>
      <c r="DB62" s="24"/>
      <c r="DC62" s="24"/>
      <c r="DD62" s="24"/>
      <c r="DE62" s="24"/>
      <c r="DF62" s="24"/>
      <c r="DG62" s="24"/>
      <c r="DH62" s="24"/>
      <c r="DI62" s="24"/>
      <c r="DJ62" s="24"/>
      <c r="DK62" s="24"/>
      <c r="DL62" s="24"/>
      <c r="DM62" s="24"/>
      <c r="DN62" s="24"/>
      <c r="DO62" s="24"/>
      <c r="DP62" s="24"/>
      <c r="DQ62" s="24"/>
      <c r="DR62" s="24"/>
      <c r="DS62" s="24"/>
      <c r="DT62" s="24"/>
      <c r="DU62" s="24"/>
      <c r="DV62" s="24"/>
      <c r="DW62" s="24"/>
      <c r="DX62" s="24"/>
      <c r="DY62" s="24"/>
      <c r="DZ62" s="24"/>
      <c r="EA62" s="24"/>
      <c r="EB62" s="24"/>
      <c r="EC62" s="24"/>
      <c r="ED62" s="24"/>
      <c r="EE62" s="24"/>
      <c r="EF62" s="24"/>
      <c r="EG62" s="24"/>
      <c r="EH62" s="24"/>
      <c r="EI62" s="24"/>
      <c r="EJ62" s="24"/>
      <c r="EK62" s="24"/>
      <c r="EL62" s="24"/>
      <c r="EM62" s="24"/>
      <c r="EN62" s="24"/>
      <c r="EO62" s="24"/>
      <c r="EP62" s="24"/>
      <c r="EQ62" s="24"/>
      <c r="ER62" s="24"/>
      <c r="ES62" s="24"/>
      <c r="ET62" s="24"/>
      <c r="EU62" s="24"/>
      <c r="EV62" s="24"/>
      <c r="EW62" s="24"/>
      <c r="EX62" s="24"/>
      <c r="EY62" s="24"/>
      <c r="EZ62" s="24"/>
      <c r="FA62" s="24"/>
      <c r="FB62" s="24"/>
      <c r="FC62" s="24"/>
      <c r="FD62" s="24"/>
      <c r="FE62" s="24"/>
      <c r="FF62" s="24"/>
      <c r="FG62" s="24"/>
      <c r="FH62" s="24"/>
      <c r="FI62" s="24"/>
      <c r="FJ62" s="24"/>
      <c r="FK62" s="24"/>
      <c r="FL62" s="24"/>
      <c r="FM62" s="24"/>
      <c r="FN62" s="24"/>
      <c r="FO62" s="24"/>
      <c r="FP62" s="24"/>
      <c r="FQ62" s="24"/>
      <c r="FR62" s="24"/>
      <c r="FS62" s="24"/>
      <c r="FT62" s="24"/>
      <c r="FU62" s="24"/>
      <c r="FV62" s="24"/>
      <c r="FW62" s="24"/>
      <c r="FX62" s="24"/>
      <c r="FY62" s="24"/>
      <c r="FZ62" s="24"/>
      <c r="GA62" s="24"/>
      <c r="GB62" s="24"/>
      <c r="GC62" s="24"/>
      <c r="GD62" s="24"/>
      <c r="GE62" s="24"/>
      <c r="GF62" s="24"/>
      <c r="GG62" s="24"/>
      <c r="GH62" s="24"/>
      <c r="GI62" s="24"/>
      <c r="GJ62" s="24"/>
      <c r="GK62" s="24"/>
    </row>
    <row r="63" spans="1:193" s="114" customFormat="1" ht="69.95" customHeight="1">
      <c r="B63" s="77" t="s">
        <v>539</v>
      </c>
      <c r="C63" s="55" t="s">
        <v>538</v>
      </c>
      <c r="D63" s="58">
        <v>160</v>
      </c>
      <c r="E63" s="58">
        <v>160</v>
      </c>
      <c r="F63" s="58">
        <v>160</v>
      </c>
      <c r="G63" s="54" t="str">
        <f t="shared" si="0"/>
        <v>5ZG</v>
      </c>
      <c r="H63" s="73"/>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row>
    <row r="64" spans="1:193" ht="69.95" customHeight="1">
      <c r="B64" s="69" t="s">
        <v>364</v>
      </c>
      <c r="C64" s="55">
        <v>614</v>
      </c>
      <c r="D64" s="53" t="s">
        <v>431</v>
      </c>
      <c r="E64" s="53" t="s">
        <v>431</v>
      </c>
      <c r="F64" s="53" t="s">
        <v>431</v>
      </c>
      <c r="G64" s="54">
        <f t="shared" si="0"/>
        <v>614</v>
      </c>
      <c r="H64" s="73"/>
    </row>
    <row r="65" spans="1:193" s="20" customFormat="1" ht="69.95" customHeight="1">
      <c r="A65" s="114"/>
      <c r="B65" s="77" t="s">
        <v>54</v>
      </c>
      <c r="C65" s="55" t="s">
        <v>603</v>
      </c>
      <c r="D65" s="58">
        <v>265</v>
      </c>
      <c r="E65" s="58">
        <v>265</v>
      </c>
      <c r="F65" s="58">
        <v>265</v>
      </c>
      <c r="G65" s="54" t="str">
        <f t="shared" si="0"/>
        <v>60K</v>
      </c>
      <c r="H65" s="73"/>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row>
    <row r="66" spans="1:193" s="115" customFormat="1" ht="94.5" customHeight="1">
      <c r="B66" s="77" t="s">
        <v>745</v>
      </c>
      <c r="C66" s="55" t="s">
        <v>744</v>
      </c>
      <c r="D66" s="52" t="s">
        <v>432</v>
      </c>
      <c r="E66" s="53" t="s">
        <v>431</v>
      </c>
      <c r="F66" s="53" t="s">
        <v>431</v>
      </c>
      <c r="G66" s="54" t="str">
        <f t="shared" si="0"/>
        <v>6Q2</v>
      </c>
      <c r="H66" s="73"/>
      <c r="I66" s="258"/>
      <c r="J66" s="258"/>
      <c r="K66" s="258"/>
      <c r="L66" s="258"/>
      <c r="M66" s="258"/>
      <c r="N66" s="258"/>
      <c r="O66" s="258"/>
      <c r="P66" s="258"/>
      <c r="Q66" s="258"/>
      <c r="R66" s="258"/>
      <c r="S66" s="258"/>
      <c r="T66" s="258"/>
      <c r="U66" s="258"/>
      <c r="V66" s="258"/>
      <c r="W66" s="258"/>
      <c r="X66" s="258"/>
      <c r="Y66" s="258"/>
      <c r="Z66" s="258"/>
      <c r="AA66" s="258"/>
      <c r="AB66" s="258"/>
      <c r="AC66" s="258"/>
      <c r="AD66" s="258"/>
      <c r="AE66" s="258"/>
      <c r="AF66" s="258"/>
      <c r="AG66" s="258"/>
      <c r="AH66" s="258"/>
      <c r="AI66" s="258"/>
    </row>
    <row r="67" spans="1:193" s="115" customFormat="1" ht="97.5" customHeight="1">
      <c r="B67" s="77" t="s">
        <v>748</v>
      </c>
      <c r="C67" s="55" t="s">
        <v>747</v>
      </c>
      <c r="D67" s="58" t="s">
        <v>432</v>
      </c>
      <c r="E67" s="58">
        <v>500</v>
      </c>
      <c r="F67" s="58">
        <v>500</v>
      </c>
      <c r="G67" s="54" t="str">
        <f t="shared" si="0"/>
        <v>6Q9</v>
      </c>
      <c r="H67" s="73"/>
      <c r="I67" s="258"/>
      <c r="J67" s="258"/>
      <c r="K67" s="258"/>
      <c r="L67" s="258"/>
      <c r="M67" s="258"/>
      <c r="N67" s="258"/>
      <c r="O67" s="258"/>
      <c r="P67" s="258"/>
      <c r="Q67" s="258"/>
      <c r="R67" s="258"/>
      <c r="S67" s="258"/>
      <c r="T67" s="258"/>
      <c r="U67" s="258"/>
      <c r="V67" s="258"/>
      <c r="W67" s="258"/>
      <c r="X67" s="258"/>
      <c r="Y67" s="258"/>
      <c r="Z67" s="258"/>
      <c r="AA67" s="258"/>
      <c r="AB67" s="258"/>
      <c r="AC67" s="258"/>
      <c r="AD67" s="258"/>
      <c r="AE67" s="258"/>
      <c r="AF67" s="258"/>
      <c r="AG67" s="258"/>
      <c r="AH67" s="258"/>
      <c r="AI67" s="258"/>
    </row>
    <row r="68" spans="1:193" s="115" customFormat="1" ht="72" customHeight="1">
      <c r="B68" s="77" t="s">
        <v>768</v>
      </c>
      <c r="C68" s="55" t="s">
        <v>767</v>
      </c>
      <c r="D68" s="52" t="s">
        <v>432</v>
      </c>
      <c r="E68" s="58">
        <v>0</v>
      </c>
      <c r="F68" s="52" t="s">
        <v>432</v>
      </c>
      <c r="G68" s="54" t="str">
        <f t="shared" si="0"/>
        <v>6Z6</v>
      </c>
      <c r="H68" s="73" t="s">
        <v>657</v>
      </c>
      <c r="I68" s="258"/>
      <c r="J68" s="258"/>
      <c r="K68" s="258"/>
      <c r="L68" s="258"/>
      <c r="M68" s="258"/>
      <c r="N68" s="258"/>
      <c r="O68" s="258"/>
      <c r="P68" s="258"/>
      <c r="Q68" s="258"/>
      <c r="R68" s="258"/>
      <c r="S68" s="258"/>
      <c r="T68" s="258"/>
      <c r="U68" s="258"/>
      <c r="V68" s="258"/>
      <c r="W68" s="258"/>
      <c r="X68" s="258"/>
      <c r="Y68" s="258"/>
      <c r="Z68" s="258"/>
      <c r="AA68" s="258"/>
      <c r="AB68" s="258"/>
      <c r="AC68" s="258"/>
      <c r="AD68" s="258"/>
      <c r="AE68" s="258"/>
      <c r="AF68" s="258"/>
      <c r="AG68" s="258"/>
      <c r="AH68" s="258"/>
      <c r="AI68" s="258"/>
    </row>
    <row r="69" spans="1:193" ht="100.5" customHeight="1">
      <c r="B69" s="77" t="s">
        <v>746</v>
      </c>
      <c r="C69" s="55">
        <v>709</v>
      </c>
      <c r="D69" s="52" t="s">
        <v>432</v>
      </c>
      <c r="E69" s="53" t="s">
        <v>431</v>
      </c>
      <c r="F69" s="53" t="s">
        <v>431</v>
      </c>
      <c r="G69" s="54">
        <f t="shared" si="0"/>
        <v>709</v>
      </c>
      <c r="H69" s="73"/>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c r="CA69" s="24"/>
      <c r="CB69" s="24"/>
      <c r="CC69" s="24"/>
      <c r="CD69" s="24"/>
      <c r="CE69" s="24"/>
      <c r="CF69" s="24"/>
      <c r="CG69" s="24"/>
      <c r="CH69" s="24"/>
      <c r="CI69" s="24"/>
      <c r="CJ69" s="24"/>
      <c r="CK69" s="24"/>
      <c r="CL69" s="24"/>
      <c r="CM69" s="24"/>
      <c r="CN69" s="24"/>
      <c r="CO69" s="24"/>
      <c r="CP69" s="24"/>
      <c r="CQ69" s="24"/>
      <c r="CR69" s="24"/>
      <c r="CS69" s="24"/>
      <c r="CT69" s="24"/>
      <c r="CU69" s="24"/>
      <c r="CV69" s="24"/>
      <c r="CW69" s="24"/>
      <c r="CX69" s="24"/>
      <c r="CY69" s="24"/>
      <c r="CZ69" s="24"/>
      <c r="DA69" s="24"/>
      <c r="DB69" s="24"/>
      <c r="DC69" s="24"/>
      <c r="DD69" s="24"/>
      <c r="DE69" s="24"/>
      <c r="DF69" s="24"/>
      <c r="DG69" s="24"/>
      <c r="DH69" s="24"/>
      <c r="DI69" s="24"/>
      <c r="DJ69" s="24"/>
      <c r="DK69" s="24"/>
      <c r="DL69" s="24"/>
      <c r="DM69" s="24"/>
      <c r="DN69" s="24"/>
      <c r="DO69" s="24"/>
      <c r="DP69" s="24"/>
      <c r="DQ69" s="24"/>
      <c r="DR69" s="24"/>
      <c r="DS69" s="24"/>
      <c r="DT69" s="24"/>
      <c r="DU69" s="24"/>
      <c r="DV69" s="24"/>
      <c r="DW69" s="24"/>
      <c r="DX69" s="24"/>
      <c r="DY69" s="24"/>
      <c r="DZ69" s="24"/>
      <c r="EA69" s="24"/>
      <c r="EB69" s="24"/>
      <c r="EC69" s="24"/>
      <c r="ED69" s="24"/>
      <c r="EE69" s="24"/>
      <c r="EF69" s="24"/>
      <c r="EG69" s="24"/>
      <c r="EH69" s="24"/>
      <c r="EI69" s="24"/>
      <c r="EJ69" s="24"/>
      <c r="EK69" s="24"/>
      <c r="EL69" s="24"/>
      <c r="EM69" s="24"/>
      <c r="EN69" s="24"/>
      <c r="EO69" s="24"/>
      <c r="EP69" s="24"/>
      <c r="EQ69" s="24"/>
      <c r="ER69" s="24"/>
      <c r="ES69" s="24"/>
      <c r="ET69" s="24"/>
      <c r="EU69" s="24"/>
      <c r="EV69" s="24"/>
      <c r="EW69" s="24"/>
      <c r="EX69" s="24"/>
      <c r="EY69" s="24"/>
      <c r="EZ69" s="24"/>
      <c r="FA69" s="24"/>
      <c r="FB69" s="24"/>
      <c r="FC69" s="24"/>
      <c r="FD69" s="24"/>
      <c r="FE69" s="24"/>
      <c r="FF69" s="24"/>
      <c r="FG69" s="24"/>
      <c r="FH69" s="24"/>
      <c r="FI69" s="24"/>
      <c r="FJ69" s="24"/>
      <c r="FK69" s="24"/>
      <c r="FL69" s="24"/>
      <c r="FM69" s="24"/>
      <c r="FN69" s="24"/>
      <c r="FO69" s="24"/>
      <c r="FP69" s="24"/>
      <c r="FQ69" s="24"/>
      <c r="FR69" s="24"/>
      <c r="FS69" s="24"/>
      <c r="FT69" s="24"/>
      <c r="FU69" s="24"/>
      <c r="FV69" s="24"/>
      <c r="FW69" s="24"/>
      <c r="FX69" s="24"/>
      <c r="FY69" s="24"/>
      <c r="FZ69" s="24"/>
      <c r="GA69" s="24"/>
      <c r="GB69" s="24"/>
      <c r="GC69" s="24"/>
      <c r="GD69" s="24"/>
      <c r="GE69" s="24"/>
      <c r="GF69" s="24"/>
      <c r="GG69" s="24"/>
      <c r="GH69" s="24"/>
      <c r="GI69" s="24"/>
      <c r="GJ69" s="24"/>
      <c r="GK69" s="24"/>
    </row>
    <row r="70" spans="1:193" ht="69.95" customHeight="1">
      <c r="B70" s="69" t="s">
        <v>72</v>
      </c>
      <c r="C70" s="55">
        <v>710</v>
      </c>
      <c r="D70" s="58">
        <v>115</v>
      </c>
      <c r="E70" s="53" t="s">
        <v>431</v>
      </c>
      <c r="F70" s="53" t="s">
        <v>431</v>
      </c>
      <c r="G70" s="54">
        <f t="shared" si="0"/>
        <v>710</v>
      </c>
      <c r="H70" s="73"/>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c r="CA70" s="24"/>
      <c r="CB70" s="24"/>
      <c r="CC70" s="24"/>
      <c r="CD70" s="24"/>
      <c r="CE70" s="24"/>
      <c r="CF70" s="24"/>
      <c r="CG70" s="24"/>
      <c r="CH70" s="24"/>
      <c r="CI70" s="24"/>
      <c r="CJ70" s="24"/>
      <c r="CK70" s="24"/>
      <c r="CL70" s="24"/>
      <c r="CM70" s="24"/>
      <c r="CN70" s="24"/>
      <c r="CO70" s="24"/>
      <c r="CP70" s="24"/>
      <c r="CQ70" s="24"/>
      <c r="CR70" s="24"/>
      <c r="CS70" s="24"/>
      <c r="CT70" s="24"/>
      <c r="CU70" s="24"/>
      <c r="CV70" s="24"/>
      <c r="CW70" s="24"/>
      <c r="CX70" s="24"/>
      <c r="CY70" s="24"/>
      <c r="CZ70" s="24"/>
      <c r="DA70" s="24"/>
      <c r="DB70" s="24"/>
      <c r="DC70" s="24"/>
      <c r="DD70" s="24"/>
      <c r="DE70" s="24"/>
      <c r="DF70" s="24"/>
      <c r="DG70" s="24"/>
      <c r="DH70" s="24"/>
      <c r="DI70" s="24"/>
      <c r="DJ70" s="24"/>
      <c r="DK70" s="24"/>
      <c r="DL70" s="24"/>
      <c r="DM70" s="24"/>
      <c r="DN70" s="24"/>
      <c r="DO70" s="24"/>
      <c r="DP70" s="24"/>
      <c r="DQ70" s="24"/>
      <c r="DR70" s="24"/>
      <c r="DS70" s="24"/>
      <c r="DT70" s="24"/>
      <c r="DU70" s="24"/>
      <c r="DV70" s="24"/>
      <c r="DW70" s="24"/>
      <c r="DX70" s="24"/>
      <c r="DY70" s="24"/>
      <c r="DZ70" s="24"/>
      <c r="EA70" s="24"/>
      <c r="EB70" s="24"/>
      <c r="EC70" s="24"/>
      <c r="ED70" s="24"/>
      <c r="EE70" s="24"/>
      <c r="EF70" s="24"/>
      <c r="EG70" s="24"/>
      <c r="EH70" s="24"/>
      <c r="EI70" s="24"/>
      <c r="EJ70" s="24"/>
      <c r="EK70" s="24"/>
      <c r="EL70" s="24"/>
      <c r="EM70" s="24"/>
      <c r="EN70" s="24"/>
      <c r="EO70" s="24"/>
      <c r="EP70" s="24"/>
      <c r="EQ70" s="24"/>
      <c r="ER70" s="24"/>
      <c r="ES70" s="24"/>
      <c r="ET70" s="24"/>
      <c r="EU70" s="24"/>
      <c r="EV70" s="24"/>
      <c r="EW70" s="24"/>
      <c r="EX70" s="24"/>
      <c r="EY70" s="24"/>
      <c r="EZ70" s="24"/>
      <c r="FA70" s="24"/>
      <c r="FB70" s="24"/>
      <c r="FC70" s="24"/>
      <c r="FD70" s="24"/>
      <c r="FE70" s="24"/>
      <c r="FF70" s="24"/>
      <c r="FG70" s="24"/>
      <c r="FH70" s="24"/>
      <c r="FI70" s="24"/>
      <c r="FJ70" s="24"/>
      <c r="FK70" s="24"/>
      <c r="FL70" s="24"/>
      <c r="FM70" s="24"/>
      <c r="FN70" s="24"/>
      <c r="FO70" s="24"/>
      <c r="FP70" s="24"/>
      <c r="FQ70" s="24"/>
      <c r="FR70" s="24"/>
      <c r="FS70" s="24"/>
      <c r="FT70" s="24"/>
      <c r="FU70" s="24"/>
      <c r="FV70" s="24"/>
      <c r="FW70" s="24"/>
      <c r="FX70" s="24"/>
      <c r="FY70" s="24"/>
      <c r="FZ70" s="24"/>
      <c r="GA70" s="24"/>
      <c r="GB70" s="24"/>
      <c r="GC70" s="24"/>
      <c r="GD70" s="24"/>
      <c r="GE70" s="24"/>
      <c r="GF70" s="24"/>
      <c r="GG70" s="24"/>
      <c r="GH70" s="24"/>
      <c r="GI70" s="24"/>
      <c r="GJ70" s="24"/>
      <c r="GK70" s="24"/>
    </row>
    <row r="71" spans="1:193" ht="97.5" customHeight="1">
      <c r="B71" s="72" t="s">
        <v>156</v>
      </c>
      <c r="C71" s="55">
        <v>718</v>
      </c>
      <c r="D71" s="52" t="s">
        <v>432</v>
      </c>
      <c r="E71" s="58">
        <v>620</v>
      </c>
      <c r="F71" s="58">
        <v>620</v>
      </c>
      <c r="G71" s="54">
        <f t="shared" si="0"/>
        <v>718</v>
      </c>
      <c r="H71" s="75"/>
    </row>
    <row r="72" spans="1:193" ht="81" customHeight="1">
      <c r="B72" s="82" t="s">
        <v>659</v>
      </c>
      <c r="C72" s="55">
        <v>727</v>
      </c>
      <c r="D72" s="58" t="s">
        <v>432</v>
      </c>
      <c r="E72" s="58">
        <v>500</v>
      </c>
      <c r="F72" s="52" t="s">
        <v>432</v>
      </c>
      <c r="G72" s="54">
        <f t="shared" si="0"/>
        <v>727</v>
      </c>
      <c r="H72" s="73" t="s">
        <v>657</v>
      </c>
    </row>
    <row r="73" spans="1:193" ht="69.75" customHeight="1">
      <c r="B73" s="72" t="s">
        <v>546</v>
      </c>
      <c r="C73" s="55">
        <v>732</v>
      </c>
      <c r="D73" s="58">
        <v>0</v>
      </c>
      <c r="E73" s="52" t="s">
        <v>432</v>
      </c>
      <c r="F73" s="52" t="s">
        <v>432</v>
      </c>
      <c r="G73" s="54">
        <f t="shared" si="0"/>
        <v>732</v>
      </c>
      <c r="H73" s="75"/>
    </row>
    <row r="74" spans="1:193" ht="69.95" customHeight="1">
      <c r="B74" s="69" t="s">
        <v>57</v>
      </c>
      <c r="C74" s="55">
        <v>803</v>
      </c>
      <c r="D74" s="53" t="s">
        <v>431</v>
      </c>
      <c r="E74" s="53" t="s">
        <v>431</v>
      </c>
      <c r="F74" s="53" t="s">
        <v>431</v>
      </c>
      <c r="G74" s="54">
        <f t="shared" si="0"/>
        <v>803</v>
      </c>
      <c r="H74" s="73"/>
    </row>
    <row r="75" spans="1:193" ht="69.95" customHeight="1">
      <c r="B75" s="71" t="s">
        <v>398</v>
      </c>
      <c r="C75" s="55">
        <v>823</v>
      </c>
      <c r="D75" s="58">
        <v>65</v>
      </c>
      <c r="E75" s="58">
        <v>65</v>
      </c>
      <c r="F75" s="58">
        <v>65</v>
      </c>
      <c r="G75" s="54">
        <f t="shared" si="0"/>
        <v>823</v>
      </c>
      <c r="H75" s="73"/>
    </row>
    <row r="76" spans="1:193" ht="69.95" customHeight="1">
      <c r="B76" s="71" t="s">
        <v>384</v>
      </c>
      <c r="C76" s="55">
        <v>923</v>
      </c>
      <c r="D76" s="53" t="s">
        <v>431</v>
      </c>
      <c r="E76" s="53" t="s">
        <v>431</v>
      </c>
      <c r="F76" s="53" t="s">
        <v>431</v>
      </c>
      <c r="G76" s="54">
        <f t="shared" si="0"/>
        <v>923</v>
      </c>
      <c r="H76" s="73"/>
    </row>
    <row r="77" spans="1:193" ht="69.95" customHeight="1">
      <c r="B77" s="71" t="s">
        <v>360</v>
      </c>
      <c r="C77" s="55">
        <v>947</v>
      </c>
      <c r="D77" s="58">
        <v>100</v>
      </c>
      <c r="E77" s="53" t="s">
        <v>431</v>
      </c>
      <c r="F77" s="53" t="s">
        <v>431</v>
      </c>
      <c r="G77" s="54">
        <f t="shared" si="0"/>
        <v>947</v>
      </c>
      <c r="H77" s="73"/>
    </row>
    <row r="78" spans="1:193" ht="69.95" customHeight="1">
      <c r="B78" s="150" t="s">
        <v>385</v>
      </c>
      <c r="C78" s="151">
        <v>989</v>
      </c>
      <c r="D78" s="135" t="s">
        <v>431</v>
      </c>
      <c r="E78" s="135" t="s">
        <v>431</v>
      </c>
      <c r="F78" s="135" t="s">
        <v>431</v>
      </c>
      <c r="G78" s="136">
        <f t="shared" si="0"/>
        <v>989</v>
      </c>
      <c r="H78" s="152"/>
    </row>
    <row r="79" spans="1:193" ht="69.95" customHeight="1">
      <c r="B79" s="314" t="s">
        <v>381</v>
      </c>
      <c r="C79" s="308"/>
      <c r="D79" s="308"/>
      <c r="E79" s="308"/>
      <c r="F79" s="308"/>
      <c r="G79" s="308"/>
      <c r="H79" s="315"/>
    </row>
    <row r="80" spans="1:193" ht="69.95" customHeight="1">
      <c r="B80" s="71" t="s">
        <v>610</v>
      </c>
      <c r="C80" s="55">
        <v>404</v>
      </c>
      <c r="D80" s="53" t="s">
        <v>431</v>
      </c>
      <c r="E80" s="58" t="s">
        <v>432</v>
      </c>
      <c r="F80" s="58" t="s">
        <v>432</v>
      </c>
      <c r="G80" s="54">
        <f t="shared" ref="G80:G88" si="1">C80</f>
        <v>404</v>
      </c>
      <c r="H80" s="78"/>
    </row>
    <row r="81" spans="1:35" ht="69.95" customHeight="1">
      <c r="B81" s="71" t="s">
        <v>612</v>
      </c>
      <c r="C81" s="55" t="s">
        <v>613</v>
      </c>
      <c r="D81" s="58">
        <v>320</v>
      </c>
      <c r="E81" s="58" t="s">
        <v>432</v>
      </c>
      <c r="F81" s="58" t="s">
        <v>432</v>
      </c>
      <c r="G81" s="54" t="str">
        <f t="shared" si="1"/>
        <v>5A6</v>
      </c>
      <c r="H81" s="78"/>
    </row>
    <row r="82" spans="1:35" ht="69.95" customHeight="1">
      <c r="B82" s="71" t="s">
        <v>367</v>
      </c>
      <c r="C82" s="55">
        <v>421</v>
      </c>
      <c r="D82" s="58">
        <v>420</v>
      </c>
      <c r="E82" s="53" t="s">
        <v>431</v>
      </c>
      <c r="F82" s="58" t="s">
        <v>432</v>
      </c>
      <c r="G82" s="54">
        <f t="shared" si="1"/>
        <v>421</v>
      </c>
      <c r="H82" s="78"/>
    </row>
    <row r="83" spans="1:35" ht="69.95" customHeight="1">
      <c r="B83" s="71" t="s">
        <v>368</v>
      </c>
      <c r="C83" s="55" t="s">
        <v>615</v>
      </c>
      <c r="D83" s="58">
        <v>420</v>
      </c>
      <c r="E83" s="58" t="s">
        <v>432</v>
      </c>
      <c r="F83" s="58" t="s">
        <v>432</v>
      </c>
      <c r="G83" s="54" t="str">
        <f t="shared" si="1"/>
        <v>5EQ</v>
      </c>
      <c r="H83" s="78"/>
    </row>
    <row r="84" spans="1:35" ht="69.95" customHeight="1">
      <c r="B84" s="71" t="s">
        <v>368</v>
      </c>
      <c r="C84" s="55" t="s">
        <v>615</v>
      </c>
      <c r="D84" s="58" t="s">
        <v>432</v>
      </c>
      <c r="E84" s="58">
        <v>50</v>
      </c>
      <c r="F84" s="58" t="s">
        <v>432</v>
      </c>
      <c r="G84" s="54" t="str">
        <f t="shared" ref="G84" si="2">C84</f>
        <v>5EQ</v>
      </c>
      <c r="H84" s="78"/>
    </row>
    <row r="85" spans="1:35" ht="69.95" customHeight="1">
      <c r="B85" s="71" t="s">
        <v>764</v>
      </c>
      <c r="C85" s="55" t="s">
        <v>763</v>
      </c>
      <c r="D85" s="58" t="s">
        <v>432</v>
      </c>
      <c r="E85" s="58" t="s">
        <v>432</v>
      </c>
      <c r="F85" s="53" t="s">
        <v>431</v>
      </c>
      <c r="G85" s="54" t="str">
        <f>C85</f>
        <v>5EV</v>
      </c>
      <c r="H85" s="78"/>
    </row>
    <row r="86" spans="1:35" ht="69.95" customHeight="1">
      <c r="B86" s="71" t="s">
        <v>369</v>
      </c>
      <c r="C86" s="55">
        <v>431</v>
      </c>
      <c r="D86" s="58" t="s">
        <v>432</v>
      </c>
      <c r="E86" s="56">
        <v>620</v>
      </c>
      <c r="F86" s="58" t="s">
        <v>432</v>
      </c>
      <c r="G86" s="54">
        <f t="shared" si="1"/>
        <v>431</v>
      </c>
      <c r="H86" s="78"/>
    </row>
    <row r="87" spans="1:35" ht="69.95" customHeight="1">
      <c r="B87" s="71" t="s">
        <v>765</v>
      </c>
      <c r="C87" s="55">
        <v>439</v>
      </c>
      <c r="D87" s="58" t="s">
        <v>432</v>
      </c>
      <c r="E87" s="56">
        <v>935</v>
      </c>
      <c r="F87" s="58" t="s">
        <v>432</v>
      </c>
      <c r="G87" s="54">
        <f t="shared" si="1"/>
        <v>439</v>
      </c>
      <c r="H87" s="78"/>
    </row>
    <row r="88" spans="1:35" ht="69.95" customHeight="1">
      <c r="B88" s="71" t="s">
        <v>371</v>
      </c>
      <c r="C88" s="55" t="s">
        <v>571</v>
      </c>
      <c r="D88" s="58" t="s">
        <v>432</v>
      </c>
      <c r="E88" s="56">
        <v>935</v>
      </c>
      <c r="F88" s="58" t="s">
        <v>432</v>
      </c>
      <c r="G88" s="54" t="str">
        <f t="shared" si="1"/>
        <v>4AY</v>
      </c>
      <c r="H88" s="73" t="s">
        <v>657</v>
      </c>
    </row>
    <row r="89" spans="1:35" ht="69.95" customHeight="1">
      <c r="B89" s="314" t="s">
        <v>382</v>
      </c>
      <c r="C89" s="308"/>
      <c r="D89" s="308"/>
      <c r="E89" s="308"/>
      <c r="F89" s="308"/>
      <c r="G89" s="308"/>
      <c r="H89" s="315"/>
    </row>
    <row r="90" spans="1:35" ht="117" customHeight="1">
      <c r="B90" s="129" t="s">
        <v>751</v>
      </c>
      <c r="C90" s="62" t="s">
        <v>750</v>
      </c>
      <c r="D90" s="58" t="s">
        <v>432</v>
      </c>
      <c r="E90" s="56">
        <v>785</v>
      </c>
      <c r="F90" s="58" t="s">
        <v>432</v>
      </c>
      <c r="G90" s="54" t="str">
        <f>C90</f>
        <v>7BV</v>
      </c>
      <c r="H90" s="79"/>
    </row>
    <row r="91" spans="1:35" ht="175.5" customHeight="1">
      <c r="B91" s="129" t="s">
        <v>766</v>
      </c>
      <c r="C91" s="62" t="s">
        <v>655</v>
      </c>
      <c r="D91" s="58" t="s">
        <v>432</v>
      </c>
      <c r="E91" s="56">
        <v>1600</v>
      </c>
      <c r="F91" s="58" t="s">
        <v>432</v>
      </c>
      <c r="G91" s="54" t="str">
        <f>C91</f>
        <v>6Z4</v>
      </c>
      <c r="H91" s="79"/>
    </row>
    <row r="92" spans="1:35" ht="92.25" customHeight="1">
      <c r="B92" s="129" t="s">
        <v>770</v>
      </c>
      <c r="C92" s="62" t="s">
        <v>769</v>
      </c>
      <c r="D92" s="58" t="s">
        <v>432</v>
      </c>
      <c r="E92" s="58" t="s">
        <v>432</v>
      </c>
      <c r="F92" s="58">
        <v>1500</v>
      </c>
      <c r="G92" s="54" t="str">
        <f>C92</f>
        <v>70Q</v>
      </c>
      <c r="H92" s="79"/>
    </row>
    <row r="93" spans="1:35" ht="119.25" customHeight="1">
      <c r="B93" s="129" t="s">
        <v>752</v>
      </c>
      <c r="C93" s="62" t="s">
        <v>749</v>
      </c>
      <c r="D93" s="58" t="s">
        <v>432</v>
      </c>
      <c r="E93" s="56">
        <v>770</v>
      </c>
      <c r="F93" s="56">
        <v>770</v>
      </c>
      <c r="G93" s="54" t="str">
        <f>C93</f>
        <v>7BS</v>
      </c>
      <c r="H93" s="79"/>
    </row>
    <row r="94" spans="1:35" ht="97.5" customHeight="1">
      <c r="B94" s="129" t="s">
        <v>450</v>
      </c>
      <c r="C94" s="55" t="s">
        <v>415</v>
      </c>
      <c r="D94" s="58" t="s">
        <v>432</v>
      </c>
      <c r="E94" s="56">
        <v>265</v>
      </c>
      <c r="F94" s="56">
        <v>265</v>
      </c>
      <c r="G94" s="54" t="str">
        <f>C94</f>
        <v>5C5</v>
      </c>
      <c r="H94" s="78"/>
    </row>
    <row r="95" spans="1:35" ht="69.95" customHeight="1">
      <c r="B95" s="307" t="s">
        <v>356</v>
      </c>
      <c r="C95" s="308"/>
      <c r="D95" s="308"/>
      <c r="E95" s="308"/>
      <c r="F95" s="308"/>
      <c r="G95" s="308">
        <f t="shared" ref="G95:G117" si="3">C95</f>
        <v>0</v>
      </c>
      <c r="H95" s="309"/>
    </row>
    <row r="96" spans="1:35" s="35" customFormat="1" ht="69.95" customHeight="1">
      <c r="A96" s="115"/>
      <c r="B96" s="72" t="s">
        <v>50</v>
      </c>
      <c r="C96" s="62" t="s">
        <v>49</v>
      </c>
      <c r="D96" s="58">
        <v>0</v>
      </c>
      <c r="E96" s="56">
        <v>0</v>
      </c>
      <c r="F96" s="58" t="s">
        <v>432</v>
      </c>
      <c r="G96" s="62" t="str">
        <f t="shared" si="3"/>
        <v>5C6</v>
      </c>
      <c r="H96" s="80"/>
      <c r="I96" s="258"/>
      <c r="J96" s="258"/>
      <c r="K96" s="258"/>
      <c r="L96" s="258"/>
      <c r="M96" s="258"/>
      <c r="N96" s="258"/>
      <c r="O96" s="258"/>
      <c r="P96" s="258"/>
      <c r="Q96" s="258"/>
      <c r="R96" s="258"/>
      <c r="S96" s="258"/>
      <c r="T96" s="258"/>
      <c r="U96" s="258"/>
      <c r="V96" s="258"/>
      <c r="W96" s="258"/>
      <c r="X96" s="258"/>
      <c r="Y96" s="258"/>
      <c r="Z96" s="258"/>
      <c r="AA96" s="258"/>
      <c r="AB96" s="258"/>
      <c r="AC96" s="258"/>
      <c r="AD96" s="258"/>
      <c r="AE96" s="258"/>
      <c r="AF96" s="258"/>
      <c r="AG96" s="258"/>
      <c r="AH96" s="258"/>
      <c r="AI96" s="258"/>
    </row>
    <row r="97" spans="1:35" s="20" customFormat="1" ht="69.95" customHeight="1">
      <c r="A97" s="114"/>
      <c r="B97" s="72" t="s">
        <v>99</v>
      </c>
      <c r="C97" s="62" t="s">
        <v>400</v>
      </c>
      <c r="D97" s="58">
        <v>60</v>
      </c>
      <c r="E97" s="56">
        <v>60</v>
      </c>
      <c r="F97" s="58" t="s">
        <v>432</v>
      </c>
      <c r="G97" s="62" t="str">
        <f t="shared" si="3"/>
        <v>5J8</v>
      </c>
      <c r="H97" s="80"/>
      <c r="I97" s="258"/>
      <c r="J97" s="258"/>
      <c r="K97" s="258"/>
      <c r="L97" s="258"/>
      <c r="M97" s="258"/>
      <c r="N97" s="258"/>
      <c r="O97" s="258"/>
      <c r="P97" s="258"/>
      <c r="Q97" s="258"/>
      <c r="R97" s="258"/>
      <c r="S97" s="258"/>
      <c r="T97" s="258"/>
      <c r="U97" s="258"/>
      <c r="V97" s="258"/>
      <c r="W97" s="258"/>
      <c r="X97" s="258"/>
      <c r="Y97" s="258"/>
      <c r="Z97" s="258"/>
      <c r="AA97" s="258"/>
      <c r="AB97" s="258"/>
      <c r="AC97" s="258"/>
      <c r="AD97" s="258"/>
      <c r="AE97" s="258"/>
      <c r="AF97" s="258"/>
      <c r="AG97" s="258"/>
      <c r="AH97" s="258"/>
      <c r="AI97" s="258"/>
    </row>
    <row r="98" spans="1:35" s="20" customFormat="1" ht="69.95" customHeight="1">
      <c r="A98" s="114"/>
      <c r="B98" s="72" t="s">
        <v>100</v>
      </c>
      <c r="C98" s="62" t="s">
        <v>401</v>
      </c>
      <c r="D98" s="58">
        <v>60</v>
      </c>
      <c r="E98" s="56">
        <v>60</v>
      </c>
      <c r="F98" s="58" t="s">
        <v>432</v>
      </c>
      <c r="G98" s="62" t="str">
        <f t="shared" si="3"/>
        <v>5J9</v>
      </c>
      <c r="H98" s="80"/>
      <c r="I98" s="258"/>
      <c r="J98" s="258"/>
      <c r="K98" s="258"/>
      <c r="L98" s="258"/>
      <c r="M98" s="258"/>
      <c r="N98" s="258"/>
      <c r="O98" s="258"/>
      <c r="P98" s="258"/>
      <c r="Q98" s="258"/>
      <c r="R98" s="258"/>
      <c r="S98" s="258"/>
      <c r="T98" s="258"/>
      <c r="U98" s="258"/>
      <c r="V98" s="258"/>
      <c r="W98" s="258"/>
      <c r="X98" s="258"/>
      <c r="Y98" s="258"/>
      <c r="Z98" s="258"/>
      <c r="AA98" s="258"/>
      <c r="AB98" s="258"/>
      <c r="AC98" s="258"/>
      <c r="AD98" s="258"/>
      <c r="AE98" s="258"/>
      <c r="AF98" s="258"/>
      <c r="AG98" s="258"/>
      <c r="AH98" s="258"/>
      <c r="AI98" s="258"/>
    </row>
    <row r="99" spans="1:35" ht="69.95" customHeight="1">
      <c r="B99" s="72" t="s">
        <v>242</v>
      </c>
      <c r="C99" s="62" t="s">
        <v>515</v>
      </c>
      <c r="D99" s="58">
        <v>60</v>
      </c>
      <c r="E99" s="56">
        <v>60</v>
      </c>
      <c r="F99" s="58" t="s">
        <v>432</v>
      </c>
      <c r="G99" s="62" t="str">
        <f t="shared" si="3"/>
        <v>4RR</v>
      </c>
      <c r="H99" s="80"/>
    </row>
    <row r="100" spans="1:35" ht="69.95" customHeight="1">
      <c r="B100" s="72" t="s">
        <v>244</v>
      </c>
      <c r="C100" s="62" t="s">
        <v>399</v>
      </c>
      <c r="D100" s="58">
        <v>60</v>
      </c>
      <c r="E100" s="56">
        <v>60</v>
      </c>
      <c r="F100" s="58" t="s">
        <v>432</v>
      </c>
      <c r="G100" s="62" t="str">
        <f t="shared" si="3"/>
        <v>4YD</v>
      </c>
      <c r="H100" s="80"/>
    </row>
    <row r="101" spans="1:35" ht="69.95" customHeight="1">
      <c r="B101" s="72" t="s">
        <v>760</v>
      </c>
      <c r="C101" s="261" t="s">
        <v>759</v>
      </c>
      <c r="D101" s="58" t="s">
        <v>432</v>
      </c>
      <c r="E101" s="58" t="s">
        <v>432</v>
      </c>
      <c r="F101" s="56">
        <v>0</v>
      </c>
      <c r="G101" s="261" t="str">
        <f t="shared" si="3"/>
        <v>64L</v>
      </c>
      <c r="H101" s="79" t="s">
        <v>761</v>
      </c>
    </row>
    <row r="102" spans="1:35" ht="69.95" customHeight="1">
      <c r="B102" s="307" t="s">
        <v>358</v>
      </c>
      <c r="C102" s="308"/>
      <c r="D102" s="308"/>
      <c r="E102" s="308"/>
      <c r="F102" s="308"/>
      <c r="G102" s="308">
        <f t="shared" si="3"/>
        <v>0</v>
      </c>
      <c r="H102" s="309"/>
    </row>
    <row r="103" spans="1:35" ht="69.95" customHeight="1">
      <c r="B103" s="72" t="s">
        <v>490</v>
      </c>
      <c r="C103" s="62" t="s">
        <v>402</v>
      </c>
      <c r="D103" s="58">
        <v>100</v>
      </c>
      <c r="E103" s="56" t="s">
        <v>432</v>
      </c>
      <c r="F103" s="56" t="s">
        <v>432</v>
      </c>
      <c r="G103" s="62" t="str">
        <f t="shared" si="3"/>
        <v>5DA</v>
      </c>
      <c r="H103" s="80"/>
    </row>
    <row r="104" spans="1:35" ht="69.95" customHeight="1">
      <c r="B104" s="72" t="s">
        <v>490</v>
      </c>
      <c r="C104" s="62" t="s">
        <v>402</v>
      </c>
      <c r="D104" s="58" t="s">
        <v>432</v>
      </c>
      <c r="E104" s="56">
        <v>0</v>
      </c>
      <c r="F104" s="56" t="s">
        <v>432</v>
      </c>
      <c r="G104" s="62" t="str">
        <f t="shared" si="3"/>
        <v>5DA</v>
      </c>
      <c r="H104" s="80"/>
    </row>
    <row r="105" spans="1:35" ht="69.95" customHeight="1">
      <c r="B105" s="72" t="s">
        <v>404</v>
      </c>
      <c r="C105" s="62" t="s">
        <v>82</v>
      </c>
      <c r="D105" s="58" t="s">
        <v>432</v>
      </c>
      <c r="E105" s="53" t="s">
        <v>431</v>
      </c>
      <c r="F105" s="56" t="s">
        <v>432</v>
      </c>
      <c r="G105" s="62" t="str">
        <f t="shared" si="3"/>
        <v>5DB</v>
      </c>
      <c r="H105" s="80"/>
    </row>
    <row r="106" spans="1:35" ht="69.95" customHeight="1">
      <c r="B106" s="72" t="s">
        <v>405</v>
      </c>
      <c r="C106" s="62" t="s">
        <v>403</v>
      </c>
      <c r="D106" s="58">
        <v>100</v>
      </c>
      <c r="E106" s="56">
        <v>100</v>
      </c>
      <c r="F106" s="56" t="s">
        <v>432</v>
      </c>
      <c r="G106" s="62" t="str">
        <f t="shared" si="3"/>
        <v>5DC</v>
      </c>
      <c r="H106" s="80"/>
    </row>
    <row r="107" spans="1:35" ht="69.95" customHeight="1">
      <c r="B107" s="72" t="s">
        <v>513</v>
      </c>
      <c r="C107" s="62" t="s">
        <v>81</v>
      </c>
      <c r="D107" s="53" t="s">
        <v>431</v>
      </c>
      <c r="E107" s="56" t="s">
        <v>432</v>
      </c>
      <c r="F107" s="53" t="s">
        <v>431</v>
      </c>
      <c r="G107" s="62" t="str">
        <f t="shared" si="3"/>
        <v>5D9</v>
      </c>
      <c r="H107" s="80"/>
    </row>
    <row r="108" spans="1:35" ht="69.95" customHeight="1">
      <c r="B108" s="72" t="s">
        <v>513</v>
      </c>
      <c r="C108" s="62" t="s">
        <v>81</v>
      </c>
      <c r="D108" s="58" t="s">
        <v>432</v>
      </c>
      <c r="E108" s="56">
        <v>0</v>
      </c>
      <c r="F108" s="56" t="s">
        <v>432</v>
      </c>
      <c r="G108" s="62" t="str">
        <f t="shared" si="3"/>
        <v>5D9</v>
      </c>
      <c r="H108" s="80"/>
    </row>
    <row r="109" spans="1:35" s="24" customFormat="1" ht="69.95" customHeight="1">
      <c r="B109" s="72" t="s">
        <v>551</v>
      </c>
      <c r="C109" s="62" t="s">
        <v>192</v>
      </c>
      <c r="D109" s="58">
        <v>100</v>
      </c>
      <c r="E109" s="56">
        <v>100</v>
      </c>
      <c r="F109" s="56" t="s">
        <v>432</v>
      </c>
      <c r="G109" s="62" t="str">
        <f t="shared" si="3"/>
        <v>5IG</v>
      </c>
      <c r="H109" s="80"/>
      <c r="I109" s="258"/>
      <c r="J109" s="258"/>
      <c r="K109" s="258"/>
      <c r="L109" s="258"/>
      <c r="M109" s="258"/>
      <c r="N109" s="258"/>
      <c r="O109" s="258"/>
      <c r="P109" s="258"/>
      <c r="Q109" s="258"/>
      <c r="R109" s="258"/>
      <c r="S109" s="258"/>
      <c r="T109" s="258"/>
      <c r="U109" s="258"/>
      <c r="V109" s="258"/>
      <c r="W109" s="258"/>
      <c r="X109" s="258"/>
      <c r="Y109" s="258"/>
      <c r="Z109" s="258"/>
      <c r="AA109" s="258"/>
      <c r="AB109" s="258"/>
      <c r="AC109" s="258"/>
      <c r="AD109" s="258"/>
      <c r="AE109" s="258"/>
      <c r="AF109" s="258"/>
      <c r="AG109" s="258"/>
      <c r="AH109" s="258"/>
      <c r="AI109" s="258"/>
    </row>
    <row r="110" spans="1:35" ht="69.95" customHeight="1">
      <c r="B110" s="307" t="s">
        <v>357</v>
      </c>
      <c r="C110" s="308"/>
      <c r="D110" s="308"/>
      <c r="E110" s="308"/>
      <c r="F110" s="308"/>
      <c r="G110" s="308">
        <f t="shared" si="3"/>
        <v>0</v>
      </c>
      <c r="H110" s="309"/>
    </row>
    <row r="111" spans="1:35" ht="69.95" customHeight="1">
      <c r="B111" s="72" t="s">
        <v>548</v>
      </c>
      <c r="C111" s="62" t="s">
        <v>406</v>
      </c>
      <c r="D111" s="58">
        <v>320</v>
      </c>
      <c r="E111" s="56">
        <v>320</v>
      </c>
      <c r="F111" s="56" t="s">
        <v>432</v>
      </c>
      <c r="G111" s="62" t="str">
        <f t="shared" si="3"/>
        <v>5CA</v>
      </c>
      <c r="H111" s="80"/>
    </row>
    <row r="112" spans="1:35" ht="69.95" customHeight="1">
      <c r="B112" s="72" t="s">
        <v>182</v>
      </c>
      <c r="C112" s="62" t="s">
        <v>183</v>
      </c>
      <c r="D112" s="58">
        <v>420</v>
      </c>
      <c r="E112" s="56">
        <v>420</v>
      </c>
      <c r="F112" s="56" t="s">
        <v>432</v>
      </c>
      <c r="G112" s="62" t="str">
        <f t="shared" si="3"/>
        <v>5DS</v>
      </c>
      <c r="H112" s="80"/>
    </row>
    <row r="113" spans="2:193" ht="69.95" customHeight="1">
      <c r="B113" s="72" t="s">
        <v>175</v>
      </c>
      <c r="C113" s="62" t="s">
        <v>408</v>
      </c>
      <c r="D113" s="58">
        <v>320</v>
      </c>
      <c r="E113" s="56">
        <v>320</v>
      </c>
      <c r="F113" s="56" t="s">
        <v>432</v>
      </c>
      <c r="G113" s="62" t="str">
        <f t="shared" si="3"/>
        <v>5CF</v>
      </c>
      <c r="H113" s="80"/>
    </row>
    <row r="114" spans="2:193" ht="69.95" customHeight="1">
      <c r="B114" s="72" t="s">
        <v>547</v>
      </c>
      <c r="C114" s="62" t="s">
        <v>409</v>
      </c>
      <c r="D114" s="58">
        <v>0</v>
      </c>
      <c r="E114" s="56">
        <v>0</v>
      </c>
      <c r="F114" s="56" t="s">
        <v>432</v>
      </c>
      <c r="G114" s="62" t="str">
        <f t="shared" si="3"/>
        <v>5CG</v>
      </c>
      <c r="H114" s="80"/>
    </row>
    <row r="115" spans="2:193" ht="69.95" customHeight="1">
      <c r="B115" s="72" t="s">
        <v>486</v>
      </c>
      <c r="C115" s="62" t="s">
        <v>412</v>
      </c>
      <c r="D115" s="58">
        <v>420</v>
      </c>
      <c r="E115" s="56">
        <v>420</v>
      </c>
      <c r="F115" s="56" t="s">
        <v>432</v>
      </c>
      <c r="G115" s="62" t="str">
        <f t="shared" si="3"/>
        <v>5DN</v>
      </c>
      <c r="H115" s="80"/>
    </row>
    <row r="116" spans="2:193" ht="69.95" customHeight="1">
      <c r="B116" s="72" t="s">
        <v>754</v>
      </c>
      <c r="C116" s="62" t="s">
        <v>753</v>
      </c>
      <c r="D116" s="58">
        <v>420</v>
      </c>
      <c r="E116" s="56">
        <v>420</v>
      </c>
      <c r="F116" s="56" t="s">
        <v>432</v>
      </c>
      <c r="G116" s="62" t="str">
        <f t="shared" si="3"/>
        <v>5DP</v>
      </c>
      <c r="H116" s="80"/>
    </row>
    <row r="117" spans="2:193" ht="69.95" customHeight="1">
      <c r="B117" s="72" t="s">
        <v>558</v>
      </c>
      <c r="C117" s="62" t="s">
        <v>190</v>
      </c>
      <c r="D117" s="58">
        <v>420</v>
      </c>
      <c r="E117" s="56">
        <v>420</v>
      </c>
      <c r="F117" s="56" t="s">
        <v>432</v>
      </c>
      <c r="G117" s="62" t="str">
        <f t="shared" si="3"/>
        <v>5DR</v>
      </c>
      <c r="H117" s="80"/>
    </row>
    <row r="118" spans="2:193" s="25" customFormat="1" ht="69.95" customHeight="1">
      <c r="B118" s="82" t="s">
        <v>559</v>
      </c>
      <c r="C118" s="81" t="s">
        <v>48</v>
      </c>
      <c r="D118" s="56">
        <v>420</v>
      </c>
      <c r="E118" s="56">
        <v>420</v>
      </c>
      <c r="F118" s="56" t="s">
        <v>432</v>
      </c>
      <c r="G118" s="81" t="str">
        <f t="shared" ref="G118:G123" si="4">C118</f>
        <v>5DT</v>
      </c>
      <c r="H118" s="79"/>
      <c r="I118" s="258"/>
      <c r="J118" s="258"/>
      <c r="K118" s="258"/>
      <c r="L118" s="258"/>
      <c r="M118" s="258"/>
      <c r="N118" s="258"/>
      <c r="O118" s="258"/>
      <c r="P118" s="258"/>
      <c r="Q118" s="258"/>
      <c r="R118" s="258"/>
      <c r="S118" s="258"/>
      <c r="T118" s="258"/>
      <c r="U118" s="258"/>
      <c r="V118" s="258"/>
      <c r="W118" s="258"/>
      <c r="X118" s="258"/>
      <c r="Y118" s="258"/>
      <c r="Z118" s="258"/>
      <c r="AA118" s="258"/>
      <c r="AB118" s="258"/>
      <c r="AC118" s="258"/>
      <c r="AD118" s="258"/>
      <c r="AE118" s="258"/>
      <c r="AF118" s="258"/>
      <c r="AG118" s="258"/>
    </row>
    <row r="119" spans="2:193" s="25" customFormat="1" ht="69.95" customHeight="1">
      <c r="B119" s="82" t="s">
        <v>636</v>
      </c>
      <c r="C119" s="81" t="s">
        <v>637</v>
      </c>
      <c r="D119" s="56">
        <v>420</v>
      </c>
      <c r="E119" s="56">
        <v>420</v>
      </c>
      <c r="F119" s="56" t="s">
        <v>432</v>
      </c>
      <c r="G119" s="147" t="str">
        <f t="shared" si="4"/>
        <v>61P</v>
      </c>
      <c r="H119" s="79"/>
      <c r="I119" s="258"/>
      <c r="J119" s="258"/>
      <c r="K119" s="258"/>
      <c r="L119" s="258"/>
      <c r="M119" s="258"/>
      <c r="N119" s="258"/>
      <c r="O119" s="258"/>
      <c r="P119" s="258"/>
      <c r="Q119" s="258"/>
      <c r="R119" s="258"/>
      <c r="S119" s="258"/>
      <c r="T119" s="258"/>
      <c r="U119" s="258"/>
      <c r="V119" s="258"/>
      <c r="W119" s="258"/>
      <c r="X119" s="258"/>
      <c r="Y119" s="258"/>
      <c r="Z119" s="258"/>
      <c r="AA119" s="258"/>
      <c r="AB119" s="258"/>
      <c r="AC119" s="258"/>
      <c r="AD119" s="258"/>
      <c r="AE119" s="258"/>
      <c r="AF119" s="258"/>
      <c r="AG119" s="258"/>
    </row>
    <row r="120" spans="2:193" s="25" customFormat="1" ht="69.95" customHeight="1">
      <c r="B120" s="82" t="s">
        <v>550</v>
      </c>
      <c r="C120" s="147" t="s">
        <v>549</v>
      </c>
      <c r="D120" s="56">
        <v>420</v>
      </c>
      <c r="E120" s="56">
        <v>420</v>
      </c>
      <c r="F120" s="56" t="s">
        <v>432</v>
      </c>
      <c r="G120" s="147" t="str">
        <f t="shared" si="4"/>
        <v>61Q</v>
      </c>
      <c r="H120" s="79"/>
      <c r="I120" s="258"/>
      <c r="J120" s="258"/>
      <c r="K120" s="258"/>
      <c r="L120" s="258"/>
      <c r="M120" s="258"/>
      <c r="N120" s="258"/>
      <c r="O120" s="258"/>
      <c r="P120" s="258"/>
      <c r="Q120" s="258"/>
      <c r="R120" s="258"/>
      <c r="S120" s="258"/>
      <c r="T120" s="258"/>
      <c r="U120" s="258"/>
      <c r="V120" s="258"/>
      <c r="W120" s="258"/>
      <c r="X120" s="258"/>
      <c r="Y120" s="258"/>
      <c r="Z120" s="258"/>
      <c r="AA120" s="258"/>
      <c r="AB120" s="258"/>
      <c r="AC120" s="258"/>
      <c r="AD120" s="258"/>
      <c r="AE120" s="258"/>
      <c r="AF120" s="258"/>
      <c r="AG120" s="258"/>
    </row>
    <row r="121" spans="2:193" ht="105.75" customHeight="1">
      <c r="B121" s="82" t="s">
        <v>714</v>
      </c>
      <c r="C121" s="81" t="s">
        <v>712</v>
      </c>
      <c r="D121" s="56" t="s">
        <v>432</v>
      </c>
      <c r="E121" s="56" t="s">
        <v>432</v>
      </c>
      <c r="F121" s="53" t="s">
        <v>431</v>
      </c>
      <c r="G121" s="81" t="str">
        <f t="shared" si="4"/>
        <v>5FA</v>
      </c>
      <c r="H121" s="79"/>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24"/>
      <c r="BR121" s="24"/>
      <c r="BS121" s="24"/>
      <c r="BT121" s="24"/>
      <c r="BU121" s="24"/>
      <c r="BV121" s="24"/>
      <c r="BW121" s="24"/>
      <c r="BX121" s="24"/>
      <c r="BY121" s="24"/>
      <c r="BZ121" s="24"/>
      <c r="CA121" s="24"/>
      <c r="CB121" s="24"/>
      <c r="CC121" s="24"/>
      <c r="CD121" s="24"/>
      <c r="CE121" s="24"/>
      <c r="CF121" s="24"/>
      <c r="CG121" s="24"/>
      <c r="CH121" s="24"/>
      <c r="CI121" s="24"/>
      <c r="CJ121" s="24"/>
      <c r="CK121" s="24"/>
      <c r="CL121" s="24"/>
      <c r="CM121" s="24"/>
      <c r="CN121" s="24"/>
      <c r="CO121" s="24"/>
      <c r="CP121" s="24"/>
      <c r="CQ121" s="24"/>
      <c r="CR121" s="24"/>
      <c r="CS121" s="24"/>
      <c r="CT121" s="24"/>
      <c r="CU121" s="24"/>
      <c r="CV121" s="24"/>
      <c r="CW121" s="24"/>
      <c r="CX121" s="24"/>
      <c r="CY121" s="24"/>
      <c r="CZ121" s="24"/>
      <c r="DA121" s="24"/>
      <c r="DB121" s="24"/>
      <c r="DC121" s="24"/>
      <c r="DD121" s="24"/>
      <c r="DE121" s="24"/>
      <c r="DF121" s="24"/>
      <c r="DG121" s="24"/>
      <c r="DH121" s="24"/>
      <c r="DI121" s="24"/>
      <c r="DJ121" s="24"/>
      <c r="DK121" s="24"/>
      <c r="DL121" s="24"/>
      <c r="DM121" s="24"/>
      <c r="DN121" s="24"/>
      <c r="DO121" s="24"/>
      <c r="DP121" s="24"/>
      <c r="DQ121" s="24"/>
      <c r="DR121" s="24"/>
      <c r="DS121" s="24"/>
      <c r="DT121" s="24"/>
      <c r="DU121" s="24"/>
      <c r="DV121" s="24"/>
      <c r="DW121" s="24"/>
      <c r="DX121" s="24"/>
      <c r="DY121" s="24"/>
      <c r="DZ121" s="24"/>
      <c r="EA121" s="24"/>
      <c r="EB121" s="24"/>
      <c r="EC121" s="24"/>
      <c r="ED121" s="24"/>
      <c r="EE121" s="24"/>
      <c r="EF121" s="24"/>
      <c r="EG121" s="24"/>
      <c r="EH121" s="24"/>
      <c r="EI121" s="24"/>
      <c r="EJ121" s="24"/>
      <c r="EK121" s="24"/>
      <c r="EL121" s="24"/>
      <c r="EM121" s="24"/>
      <c r="EN121" s="24"/>
      <c r="EO121" s="24"/>
      <c r="EP121" s="24"/>
      <c r="EQ121" s="24"/>
      <c r="ER121" s="24"/>
      <c r="ES121" s="24"/>
      <c r="ET121" s="24"/>
      <c r="EU121" s="24"/>
      <c r="EV121" s="24"/>
      <c r="EW121" s="24"/>
      <c r="EX121" s="24"/>
      <c r="EY121" s="24"/>
      <c r="EZ121" s="24"/>
      <c r="FA121" s="24"/>
      <c r="FB121" s="24"/>
      <c r="FC121" s="24"/>
      <c r="FD121" s="24"/>
      <c r="FE121" s="24"/>
      <c r="FF121" s="24"/>
      <c r="FG121" s="24"/>
      <c r="FH121" s="24"/>
      <c r="FI121" s="24"/>
      <c r="FJ121" s="24"/>
      <c r="FK121" s="24"/>
      <c r="FL121" s="24"/>
      <c r="FM121" s="24"/>
      <c r="FN121" s="24"/>
      <c r="FO121" s="24"/>
      <c r="FP121" s="24"/>
      <c r="FQ121" s="24"/>
      <c r="FR121" s="24"/>
      <c r="FS121" s="24"/>
      <c r="FT121" s="24"/>
      <c r="FU121" s="24"/>
      <c r="FV121" s="24"/>
      <c r="FW121" s="24"/>
      <c r="FX121" s="24"/>
      <c r="FY121" s="24"/>
      <c r="FZ121" s="24"/>
      <c r="GA121" s="24"/>
      <c r="GB121" s="24"/>
      <c r="GC121" s="24"/>
      <c r="GD121" s="24"/>
      <c r="GE121" s="24"/>
      <c r="GF121" s="24"/>
      <c r="GG121" s="24"/>
      <c r="GH121" s="24"/>
      <c r="GI121" s="24"/>
      <c r="GJ121" s="24"/>
    </row>
    <row r="122" spans="2:193" ht="105.75" customHeight="1">
      <c r="B122" s="82" t="s">
        <v>715</v>
      </c>
      <c r="C122" s="81" t="s">
        <v>713</v>
      </c>
      <c r="D122" s="56" t="s">
        <v>432</v>
      </c>
      <c r="E122" s="56" t="s">
        <v>432</v>
      </c>
      <c r="F122" s="56">
        <v>0</v>
      </c>
      <c r="G122" s="81" t="str">
        <f t="shared" si="4"/>
        <v>5SH</v>
      </c>
      <c r="H122" s="79"/>
      <c r="I122"/>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c r="BT122" s="24"/>
      <c r="BU122" s="24"/>
      <c r="BV122" s="24"/>
      <c r="BW122" s="24"/>
      <c r="BX122" s="24"/>
      <c r="BY122" s="24"/>
      <c r="BZ122" s="24"/>
      <c r="CA122" s="24"/>
      <c r="CB122" s="24"/>
      <c r="CC122" s="24"/>
      <c r="CD122" s="24"/>
      <c r="CE122" s="24"/>
      <c r="CF122" s="24"/>
      <c r="CG122" s="24"/>
      <c r="CH122" s="24"/>
      <c r="CI122" s="24"/>
      <c r="CJ122" s="24"/>
      <c r="CK122" s="24"/>
      <c r="CL122" s="24"/>
      <c r="CM122" s="24"/>
      <c r="CN122" s="24"/>
      <c r="CO122" s="24"/>
      <c r="CP122" s="24"/>
      <c r="CQ122" s="24"/>
      <c r="CR122" s="24"/>
      <c r="CS122" s="24"/>
      <c r="CT122" s="24"/>
      <c r="CU122" s="24"/>
      <c r="CV122" s="24"/>
      <c r="CW122" s="24"/>
      <c r="CX122" s="24"/>
      <c r="CY122" s="24"/>
      <c r="CZ122" s="24"/>
      <c r="DA122" s="24"/>
      <c r="DB122" s="24"/>
      <c r="DC122" s="24"/>
      <c r="DD122" s="24"/>
      <c r="DE122" s="24"/>
      <c r="DF122" s="24"/>
      <c r="DG122" s="24"/>
      <c r="DH122" s="24"/>
      <c r="DI122" s="24"/>
      <c r="DJ122" s="24"/>
      <c r="DK122" s="24"/>
      <c r="DL122" s="24"/>
      <c r="DM122" s="24"/>
      <c r="DN122" s="24"/>
      <c r="DO122" s="24"/>
      <c r="DP122" s="24"/>
      <c r="DQ122" s="24"/>
      <c r="DR122" s="24"/>
      <c r="DS122" s="24"/>
      <c r="DT122" s="24"/>
      <c r="DU122" s="24"/>
      <c r="DV122" s="24"/>
      <c r="DW122" s="24"/>
      <c r="DX122" s="24"/>
      <c r="DY122" s="24"/>
      <c r="DZ122" s="24"/>
      <c r="EA122" s="24"/>
      <c r="EB122" s="24"/>
      <c r="EC122" s="24"/>
      <c r="ED122" s="24"/>
      <c r="EE122" s="24"/>
      <c r="EF122" s="24"/>
      <c r="EG122" s="24"/>
      <c r="EH122" s="24"/>
      <c r="EI122" s="24"/>
      <c r="EJ122" s="24"/>
      <c r="EK122" s="24"/>
      <c r="EL122" s="24"/>
      <c r="EM122" s="24"/>
      <c r="EN122" s="24"/>
      <c r="EO122" s="24"/>
      <c r="EP122" s="24"/>
      <c r="EQ122" s="24"/>
      <c r="ER122" s="24"/>
      <c r="ES122" s="24"/>
      <c r="ET122" s="24"/>
      <c r="EU122" s="24"/>
      <c r="EV122" s="24"/>
      <c r="EW122" s="24"/>
      <c r="EX122" s="24"/>
      <c r="EY122" s="24"/>
      <c r="EZ122" s="24"/>
      <c r="FA122" s="24"/>
      <c r="FB122" s="24"/>
      <c r="FC122" s="24"/>
      <c r="FD122" s="24"/>
      <c r="FE122" s="24"/>
      <c r="FF122" s="24"/>
      <c r="FG122" s="24"/>
      <c r="FH122" s="24"/>
      <c r="FI122" s="24"/>
      <c r="FJ122" s="24"/>
      <c r="FK122" s="24"/>
      <c r="FL122" s="24"/>
      <c r="FM122" s="24"/>
      <c r="FN122" s="24"/>
      <c r="FO122" s="24"/>
      <c r="FP122" s="24"/>
      <c r="FQ122" s="24"/>
      <c r="FR122" s="24"/>
      <c r="FS122" s="24"/>
      <c r="FT122" s="24"/>
      <c r="FU122" s="24"/>
      <c r="FV122" s="24"/>
      <c r="FW122" s="24"/>
      <c r="FX122" s="24"/>
      <c r="FY122" s="24"/>
      <c r="FZ122" s="24"/>
      <c r="GA122" s="24"/>
      <c r="GB122" s="24"/>
      <c r="GC122" s="24"/>
      <c r="GD122" s="24"/>
      <c r="GE122" s="24"/>
      <c r="GF122" s="24"/>
      <c r="GG122" s="24"/>
      <c r="GH122" s="24"/>
      <c r="GI122" s="24"/>
      <c r="GJ122" s="24"/>
      <c r="GK122" s="24"/>
    </row>
    <row r="123" spans="2:193" ht="105.75" customHeight="1" thickBot="1">
      <c r="B123" s="82" t="s">
        <v>719</v>
      </c>
      <c r="C123" s="81" t="s">
        <v>720</v>
      </c>
      <c r="D123" s="56" t="s">
        <v>432</v>
      </c>
      <c r="E123" s="56" t="s">
        <v>432</v>
      </c>
      <c r="F123" s="56">
        <v>0</v>
      </c>
      <c r="G123" s="81" t="str">
        <f t="shared" si="4"/>
        <v>5ZW</v>
      </c>
      <c r="H123" s="79"/>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4"/>
      <c r="BE123" s="24"/>
      <c r="BF123" s="24"/>
      <c r="BG123" s="24"/>
      <c r="BH123" s="24"/>
      <c r="BI123" s="24"/>
      <c r="BJ123" s="24"/>
      <c r="BK123" s="24"/>
      <c r="BL123" s="24"/>
      <c r="BM123" s="24"/>
      <c r="BN123" s="24"/>
      <c r="BO123" s="24"/>
      <c r="BP123" s="24"/>
      <c r="BQ123" s="24"/>
      <c r="BR123" s="24"/>
      <c r="BS123" s="24"/>
      <c r="BT123" s="24"/>
      <c r="BU123" s="24"/>
      <c r="BV123" s="24"/>
      <c r="BW123" s="24"/>
      <c r="BX123" s="24"/>
      <c r="BY123" s="24"/>
      <c r="BZ123" s="24"/>
      <c r="CA123" s="24"/>
      <c r="CB123" s="24"/>
      <c r="CC123" s="24"/>
      <c r="CD123" s="24"/>
      <c r="CE123" s="24"/>
      <c r="CF123" s="24"/>
      <c r="CG123" s="24"/>
      <c r="CH123" s="24"/>
      <c r="CI123" s="24"/>
      <c r="CJ123" s="24"/>
      <c r="CK123" s="24"/>
      <c r="CL123" s="24"/>
      <c r="CM123" s="24"/>
      <c r="CN123" s="24"/>
      <c r="CO123" s="24"/>
      <c r="CP123" s="24"/>
      <c r="CQ123" s="24"/>
      <c r="CR123" s="24"/>
      <c r="CS123" s="24"/>
      <c r="CT123" s="24"/>
      <c r="CU123" s="24"/>
      <c r="CV123" s="24"/>
      <c r="CW123" s="24"/>
      <c r="CX123" s="24"/>
      <c r="CY123" s="24"/>
      <c r="CZ123" s="24"/>
      <c r="DA123" s="24"/>
      <c r="DB123" s="24"/>
      <c r="DC123" s="24"/>
      <c r="DD123" s="24"/>
      <c r="DE123" s="24"/>
      <c r="DF123" s="24"/>
      <c r="DG123" s="24"/>
      <c r="DH123" s="24"/>
      <c r="DI123" s="24"/>
      <c r="DJ123" s="24"/>
      <c r="DK123" s="24"/>
      <c r="DL123" s="24"/>
      <c r="DM123" s="24"/>
      <c r="DN123" s="24"/>
      <c r="DO123" s="24"/>
      <c r="DP123" s="24"/>
      <c r="DQ123" s="24"/>
      <c r="DR123" s="24"/>
      <c r="DS123" s="24"/>
      <c r="DT123" s="24"/>
      <c r="DU123" s="24"/>
      <c r="DV123" s="24"/>
      <c r="DW123" s="24"/>
      <c r="DX123" s="24"/>
      <c r="DY123" s="24"/>
      <c r="DZ123" s="24"/>
      <c r="EA123" s="24"/>
      <c r="EB123" s="24"/>
      <c r="EC123" s="24"/>
      <c r="ED123" s="24"/>
      <c r="EE123" s="24"/>
      <c r="EF123" s="24"/>
      <c r="EG123" s="24"/>
      <c r="EH123" s="24"/>
      <c r="EI123" s="24"/>
      <c r="EJ123" s="24"/>
      <c r="EK123" s="24"/>
      <c r="EL123" s="24"/>
      <c r="EM123" s="24"/>
      <c r="EN123" s="24"/>
      <c r="EO123" s="24"/>
      <c r="EP123" s="24"/>
      <c r="EQ123" s="24"/>
      <c r="ER123" s="24"/>
      <c r="ES123" s="24"/>
      <c r="ET123" s="24"/>
      <c r="EU123" s="24"/>
      <c r="EV123" s="24"/>
      <c r="EW123" s="24"/>
      <c r="EX123" s="24"/>
      <c r="EY123" s="24"/>
      <c r="EZ123" s="24"/>
      <c r="FA123" s="24"/>
      <c r="FB123" s="24"/>
      <c r="FC123" s="24"/>
      <c r="FD123" s="24"/>
      <c r="FE123" s="24"/>
      <c r="FF123" s="24"/>
      <c r="FG123" s="24"/>
      <c r="FH123" s="24"/>
      <c r="FI123" s="24"/>
      <c r="FJ123" s="24"/>
      <c r="FK123" s="24"/>
      <c r="FL123" s="24"/>
      <c r="FM123" s="24"/>
      <c r="FN123" s="24"/>
      <c r="FO123" s="24"/>
      <c r="FP123" s="24"/>
      <c r="FQ123" s="24"/>
      <c r="FR123" s="24"/>
      <c r="FS123" s="24"/>
      <c r="FT123" s="24"/>
      <c r="FU123" s="24"/>
      <c r="FV123" s="24"/>
      <c r="FW123" s="24"/>
      <c r="FX123" s="24"/>
      <c r="FY123" s="24"/>
      <c r="FZ123" s="24"/>
      <c r="GA123" s="24"/>
      <c r="GB123" s="24"/>
      <c r="GC123" s="24"/>
      <c r="GD123" s="24"/>
      <c r="GE123" s="24"/>
      <c r="GF123" s="24"/>
      <c r="GG123" s="24"/>
      <c r="GH123" s="24"/>
      <c r="GI123" s="24"/>
      <c r="GJ123" s="24"/>
    </row>
    <row r="124" spans="2:193" ht="39.75" customHeight="1">
      <c r="B124" s="41" t="s">
        <v>440</v>
      </c>
      <c r="C124" s="42"/>
      <c r="D124" s="42"/>
      <c r="E124" s="42"/>
      <c r="F124" s="42"/>
      <c r="G124" s="28"/>
      <c r="H124" s="36"/>
    </row>
    <row r="125" spans="2:193" ht="41.25" customHeight="1" thickBot="1">
      <c r="B125" s="29" t="s">
        <v>454</v>
      </c>
      <c r="C125" s="30"/>
      <c r="D125" s="30"/>
      <c r="E125" s="30"/>
      <c r="F125" s="30"/>
      <c r="G125" s="37"/>
      <c r="H125" s="38"/>
    </row>
  </sheetData>
  <mergeCells count="11">
    <mergeCell ref="B1:C5"/>
    <mergeCell ref="G1:H5"/>
    <mergeCell ref="B6:C6"/>
    <mergeCell ref="G6:H6"/>
    <mergeCell ref="B7:C7"/>
    <mergeCell ref="G7:H7"/>
    <mergeCell ref="B79:H79"/>
    <mergeCell ref="B89:H89"/>
    <mergeCell ref="B95:H95"/>
    <mergeCell ref="B102:H102"/>
    <mergeCell ref="B110:H110"/>
  </mergeCells>
  <conditionalFormatting sqref="D96:E100 E74:E75 E9:E10 D70 D11 E6 D13:D20 D73:D75 D50:E50 D22:D29 D36:E36 D35 D39:E41 E37 E42 E46:E47 D48:D49 E49 D43:E45 D52 D54:D58 E51:E58 D93:E94 D61:E62 E69:E72 D103:E109 E111:E120 D111:D115 D77:E78 D80:E80 D65 E65:F66 D85:E88 D64:E64 D63:F63 E12:E33 D31 D82:E83 E81 D117">
    <cfRule type="cellIs" dxfId="78" priority="38" stopIfTrue="1" operator="equal">
      <formula>"?"</formula>
    </cfRule>
  </conditionalFormatting>
  <conditionalFormatting sqref="D6">
    <cfRule type="cellIs" dxfId="77" priority="37" stopIfTrue="1" operator="equal">
      <formula>"?"</formula>
    </cfRule>
  </conditionalFormatting>
  <conditionalFormatting sqref="D34:E34">
    <cfRule type="cellIs" dxfId="76" priority="36" stopIfTrue="1" operator="equal">
      <formula>"?"</formula>
    </cfRule>
  </conditionalFormatting>
  <conditionalFormatting sqref="E67:E68">
    <cfRule type="cellIs" dxfId="75" priority="35" stopIfTrue="1" operator="equal">
      <formula>"?"</formula>
    </cfRule>
  </conditionalFormatting>
  <conditionalFormatting sqref="D90:E92 D90:D93">
    <cfRule type="cellIs" dxfId="74" priority="34" stopIfTrue="1" operator="equal">
      <formula>"?"</formula>
    </cfRule>
  </conditionalFormatting>
  <conditionalFormatting sqref="F74:F75 F9:F10 F12:F20 F6 F36:F37 F93:F94 F69:F71 F111:F120 F61:F62 F39:F47 F80:F83 F49 F51:F58 F77:F78 F86:F88 F103:F106 F108:F109 F64 F22:F31">
    <cfRule type="cellIs" dxfId="73" priority="33" stopIfTrue="1" operator="equal">
      <formula>"?"</formula>
    </cfRule>
  </conditionalFormatting>
  <conditionalFormatting sqref="F34">
    <cfRule type="cellIs" dxfId="72" priority="32" stopIfTrue="1" operator="equal">
      <formula>"?"</formula>
    </cfRule>
  </conditionalFormatting>
  <conditionalFormatting sqref="F67">
    <cfRule type="cellIs" dxfId="71" priority="31" stopIfTrue="1" operator="equal">
      <formula>"?"</formula>
    </cfRule>
  </conditionalFormatting>
  <conditionalFormatting sqref="F59:F60">
    <cfRule type="cellIs" dxfId="70" priority="27" stopIfTrue="1" operator="equal">
      <formula>"?"</formula>
    </cfRule>
  </conditionalFormatting>
  <conditionalFormatting sqref="D38:F38">
    <cfRule type="cellIs" dxfId="69" priority="29" stopIfTrue="1" operator="equal">
      <formula>"?"</formula>
    </cfRule>
  </conditionalFormatting>
  <conditionalFormatting sqref="D60:E60">
    <cfRule type="cellIs" dxfId="68" priority="28" stopIfTrue="1" operator="equal">
      <formula>"?"</formula>
    </cfRule>
  </conditionalFormatting>
  <conditionalFormatting sqref="F96:F97">
    <cfRule type="cellIs" dxfId="67" priority="26" stopIfTrue="1" operator="equal">
      <formula>"?"</formula>
    </cfRule>
  </conditionalFormatting>
  <conditionalFormatting sqref="F98:F100 D101:E101">
    <cfRule type="cellIs" dxfId="66" priority="25" stopIfTrue="1" operator="equal">
      <formula>"?"</formula>
    </cfRule>
  </conditionalFormatting>
  <conditionalFormatting sqref="F101">
    <cfRule type="cellIs" dxfId="65" priority="24" stopIfTrue="1" operator="equal">
      <formula>"?"</formula>
    </cfRule>
  </conditionalFormatting>
  <conditionalFormatting sqref="F107">
    <cfRule type="cellIs" dxfId="64" priority="23" stopIfTrue="1" operator="equal">
      <formula>"?"</formula>
    </cfRule>
  </conditionalFormatting>
  <conditionalFormatting sqref="F85">
    <cfRule type="cellIs" dxfId="63" priority="22" stopIfTrue="1" operator="equal">
      <formula>"?"</formula>
    </cfRule>
  </conditionalFormatting>
  <conditionalFormatting sqref="D76:F76">
    <cfRule type="cellIs" dxfId="62" priority="21" stopIfTrue="1" operator="equal">
      <formula>"?"</formula>
    </cfRule>
  </conditionalFormatting>
  <conditionalFormatting sqref="F90:F92">
    <cfRule type="cellIs" dxfId="61" priority="20" stopIfTrue="1" operator="equal">
      <formula>"?"</formula>
    </cfRule>
  </conditionalFormatting>
  <conditionalFormatting sqref="D122:F122">
    <cfRule type="cellIs" dxfId="57" priority="11" stopIfTrue="1" operator="equal">
      <formula>"?"</formula>
    </cfRule>
  </conditionalFormatting>
  <conditionalFormatting sqref="D121:E121">
    <cfRule type="cellIs" dxfId="56" priority="12" stopIfTrue="1" operator="equal">
      <formula>"?"</formula>
    </cfRule>
  </conditionalFormatting>
  <conditionalFormatting sqref="F121">
    <cfRule type="cellIs" dxfId="55" priority="10" stopIfTrue="1" operator="equal">
      <formula>"?"</formula>
    </cfRule>
  </conditionalFormatting>
  <conditionalFormatting sqref="D123:F123">
    <cfRule type="cellIs" dxfId="54" priority="13" stopIfTrue="1" operator="equal">
      <formula>"?"</formula>
    </cfRule>
  </conditionalFormatting>
  <conditionalFormatting sqref="E84">
    <cfRule type="cellIs" dxfId="53" priority="9" stopIfTrue="1" operator="equal">
      <formula>"?"</formula>
    </cfRule>
  </conditionalFormatting>
  <conditionalFormatting sqref="F84">
    <cfRule type="cellIs" dxfId="52" priority="8" stopIfTrue="1" operator="equal">
      <formula>"?"</formula>
    </cfRule>
  </conditionalFormatting>
  <conditionalFormatting sqref="D30">
    <cfRule type="cellIs" dxfId="51" priority="7" stopIfTrue="1" operator="equal">
      <formula>"?"</formula>
    </cfRule>
  </conditionalFormatting>
  <conditionalFormatting sqref="D32">
    <cfRule type="cellIs" dxfId="50" priority="6" stopIfTrue="1" operator="equal">
      <formula>"?"</formula>
    </cfRule>
  </conditionalFormatting>
  <conditionalFormatting sqref="D67">
    <cfRule type="cellIs" dxfId="49" priority="5" stopIfTrue="1" operator="equal">
      <formula>"?"</formula>
    </cfRule>
  </conditionalFormatting>
  <conditionalFormatting sqref="D72">
    <cfRule type="cellIs" dxfId="48" priority="4" stopIfTrue="1" operator="equal">
      <formula>"?"</formula>
    </cfRule>
  </conditionalFormatting>
  <conditionalFormatting sqref="D81">
    <cfRule type="cellIs" dxfId="47" priority="3" stopIfTrue="1" operator="equal">
      <formula>"?"</formula>
    </cfRule>
  </conditionalFormatting>
  <conditionalFormatting sqref="D84">
    <cfRule type="cellIs" dxfId="46" priority="2" stopIfTrue="1" operator="equal">
      <formula>"?"</formula>
    </cfRule>
  </conditionalFormatting>
  <conditionalFormatting sqref="D116">
    <cfRule type="cellIs" dxfId="45" priority="1" stopIfTrue="1" operator="equal">
      <formula>"?"</formula>
    </cfRule>
  </conditionalFormatting>
  <hyperlinks>
    <hyperlink ref="B7:C7" location="'ΠΕΡΙΛΗΨΗ ΠΡΟΤΕΙΝΟΜΕΝΩΝ ΤΙΜΩΝ'!A1" display="Περίληψη προτεινόμενων τιμών"/>
  </hyperlinks>
  <printOptions horizontalCentered="1"/>
  <pageMargins left="0" right="0" top="0.19685039370078741" bottom="0.31496062992125984" header="3.937007874015748E-2" footer="0.31496062992125984"/>
  <pageSetup paperSize="9" scale="13" fitToHeight="2" orientation="portrait" r:id="rId1"/>
  <headerFooter alignWithMargins="0"/>
  <rowBreaks count="1" manualBreakCount="1">
    <brk id="78" min="1" max="9"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10"/>
  </sheetPr>
  <dimension ref="A1"/>
  <sheetViews>
    <sheetView workbookViewId="0">
      <selection activeCell="I34" sqref="I34"/>
    </sheetView>
  </sheetViews>
  <sheetFormatPr defaultRowHeight="12.75"/>
  <sheetData/>
  <phoneticPr fontId="91"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0"/>
  <sheetViews>
    <sheetView view="pageBreakPreview" topLeftCell="B1" zoomScale="27" zoomScaleNormal="100" workbookViewId="0">
      <selection activeCell="F12" sqref="F12"/>
    </sheetView>
  </sheetViews>
  <sheetFormatPr defaultColWidth="28" defaultRowHeight="52.5" customHeight="1"/>
  <cols>
    <col min="1" max="1" width="15" style="23" hidden="1" customWidth="1"/>
    <col min="2" max="2" width="221.5703125" style="23" customWidth="1"/>
    <col min="3" max="3" width="21.42578125" style="23" customWidth="1"/>
    <col min="4" max="4" width="50.7109375" style="23" customWidth="1"/>
    <col min="5" max="5" width="20.5703125" style="23" customWidth="1"/>
    <col min="6" max="6" width="231.140625" style="23" customWidth="1"/>
    <col min="7" max="16384" width="28" style="23"/>
  </cols>
  <sheetData>
    <row r="1" spans="2:6" s="225" customFormat="1" ht="61.5" customHeight="1">
      <c r="B1" s="316" t="s">
        <v>524</v>
      </c>
      <c r="C1" s="317"/>
      <c r="D1" s="63" t="s">
        <v>525</v>
      </c>
      <c r="E1" s="320"/>
      <c r="F1" s="321"/>
    </row>
    <row r="2" spans="2:6" s="225" customFormat="1" ht="108" customHeight="1">
      <c r="B2" s="318"/>
      <c r="C2" s="319"/>
      <c r="D2" s="60" t="s">
        <v>638</v>
      </c>
      <c r="E2" s="322"/>
      <c r="F2" s="323"/>
    </row>
    <row r="3" spans="2:6" s="225" customFormat="1" ht="72" customHeight="1">
      <c r="B3" s="318"/>
      <c r="C3" s="319"/>
      <c r="D3" s="60">
        <v>1368</v>
      </c>
      <c r="E3" s="322"/>
      <c r="F3" s="323"/>
    </row>
    <row r="4" spans="2:6" s="225" customFormat="1" ht="69" customHeight="1">
      <c r="B4" s="318"/>
      <c r="C4" s="319"/>
      <c r="D4" s="60" t="s">
        <v>378</v>
      </c>
      <c r="E4" s="322"/>
      <c r="F4" s="323"/>
    </row>
    <row r="5" spans="2:6" s="225" customFormat="1" ht="61.5" customHeight="1">
      <c r="B5" s="318"/>
      <c r="C5" s="319"/>
      <c r="D5" s="61" t="s">
        <v>380</v>
      </c>
      <c r="E5" s="322"/>
      <c r="F5" s="323"/>
    </row>
    <row r="6" spans="2:6" s="46" customFormat="1" ht="69.75" customHeight="1">
      <c r="B6" s="324" t="s">
        <v>427</v>
      </c>
      <c r="C6" s="325"/>
      <c r="D6" s="47">
        <v>18500</v>
      </c>
      <c r="E6" s="310"/>
      <c r="F6" s="311"/>
    </row>
    <row r="7" spans="2:6" s="46" customFormat="1" ht="66.75" customHeight="1">
      <c r="B7" s="312" t="s">
        <v>226</v>
      </c>
      <c r="C7" s="313"/>
      <c r="D7" s="48" t="s">
        <v>622</v>
      </c>
      <c r="E7" s="310"/>
      <c r="F7" s="311"/>
    </row>
    <row r="8" spans="2:6" ht="60" customHeight="1">
      <c r="B8" s="64" t="s">
        <v>373</v>
      </c>
      <c r="C8" s="49" t="s">
        <v>429</v>
      </c>
      <c r="D8" s="50"/>
      <c r="E8" s="49" t="s">
        <v>429</v>
      </c>
      <c r="F8" s="65" t="s">
        <v>372</v>
      </c>
    </row>
    <row r="9" spans="2:6" ht="69.95" customHeight="1">
      <c r="B9" s="66" t="s">
        <v>44</v>
      </c>
      <c r="C9" s="51"/>
      <c r="D9" s="53" t="s">
        <v>431</v>
      </c>
      <c r="E9" s="54"/>
      <c r="F9" s="78"/>
    </row>
    <row r="10" spans="2:6" ht="69.95" customHeight="1">
      <c r="B10" s="66" t="s">
        <v>464</v>
      </c>
      <c r="C10" s="51"/>
      <c r="D10" s="53" t="s">
        <v>431</v>
      </c>
      <c r="E10" s="54"/>
      <c r="F10" s="78"/>
    </row>
    <row r="11" spans="2:6" ht="69.95" customHeight="1">
      <c r="B11" s="66" t="s">
        <v>106</v>
      </c>
      <c r="C11" s="51"/>
      <c r="D11" s="53" t="s">
        <v>431</v>
      </c>
      <c r="E11" s="54"/>
      <c r="F11" s="78"/>
    </row>
    <row r="12" spans="2:6" ht="69.95" customHeight="1">
      <c r="B12" s="66" t="s">
        <v>67</v>
      </c>
      <c r="C12" s="51"/>
      <c r="D12" s="53" t="s">
        <v>431</v>
      </c>
      <c r="E12" s="54"/>
      <c r="F12" s="78"/>
    </row>
    <row r="13" spans="2:6" ht="69.95" customHeight="1">
      <c r="B13" s="66" t="s">
        <v>68</v>
      </c>
      <c r="C13" s="51"/>
      <c r="D13" s="53" t="s">
        <v>431</v>
      </c>
      <c r="E13" s="54"/>
      <c r="F13" s="78"/>
    </row>
    <row r="14" spans="2:6" ht="69.95" customHeight="1">
      <c r="B14" s="66" t="s">
        <v>365</v>
      </c>
      <c r="C14" s="51" t="s">
        <v>433</v>
      </c>
      <c r="D14" s="53" t="s">
        <v>431</v>
      </c>
      <c r="E14" s="54" t="str">
        <f t="shared" ref="E14:E44" si="0">C14</f>
        <v>009</v>
      </c>
      <c r="F14" s="78"/>
    </row>
    <row r="15" spans="2:6" ht="69.95" customHeight="1">
      <c r="B15" s="66" t="s">
        <v>333</v>
      </c>
      <c r="C15" s="51" t="s">
        <v>456</v>
      </c>
      <c r="D15" s="56">
        <v>250</v>
      </c>
      <c r="E15" s="54" t="str">
        <f t="shared" si="0"/>
        <v>023</v>
      </c>
      <c r="F15" s="78" t="s">
        <v>654</v>
      </c>
    </row>
    <row r="16" spans="2:6" ht="69.95" customHeight="1">
      <c r="B16" s="66" t="s">
        <v>421</v>
      </c>
      <c r="C16" s="51" t="s">
        <v>434</v>
      </c>
      <c r="D16" s="53" t="s">
        <v>431</v>
      </c>
      <c r="E16" s="54" t="str">
        <f t="shared" si="0"/>
        <v>025</v>
      </c>
      <c r="F16" s="78"/>
    </row>
    <row r="17" spans="2:6" ht="69.95" customHeight="1">
      <c r="B17" s="66" t="s">
        <v>107</v>
      </c>
      <c r="C17" s="51" t="s">
        <v>285</v>
      </c>
      <c r="D17" s="53" t="s">
        <v>431</v>
      </c>
      <c r="E17" s="54" t="str">
        <f t="shared" si="0"/>
        <v>028</v>
      </c>
      <c r="F17" s="78"/>
    </row>
    <row r="18" spans="2:6" ht="102.75" customHeight="1">
      <c r="B18" s="82" t="s">
        <v>126</v>
      </c>
      <c r="C18" s="51" t="s">
        <v>435</v>
      </c>
      <c r="D18" s="53" t="s">
        <v>431</v>
      </c>
      <c r="E18" s="54" t="str">
        <f t="shared" si="0"/>
        <v>041</v>
      </c>
      <c r="F18" s="78"/>
    </row>
    <row r="19" spans="2:6" ht="69.95" customHeight="1">
      <c r="B19" s="66" t="s">
        <v>180</v>
      </c>
      <c r="C19" s="59" t="s">
        <v>179</v>
      </c>
      <c r="D19" s="53" t="s">
        <v>431</v>
      </c>
      <c r="E19" s="54" t="str">
        <f t="shared" si="0"/>
        <v>052</v>
      </c>
      <c r="F19" s="78"/>
    </row>
    <row r="20" spans="2:6" ht="69.95" customHeight="1">
      <c r="B20" s="66" t="s">
        <v>436</v>
      </c>
      <c r="C20" s="51" t="s">
        <v>437</v>
      </c>
      <c r="D20" s="56">
        <v>210</v>
      </c>
      <c r="E20" s="54" t="str">
        <f t="shared" si="0"/>
        <v>097</v>
      </c>
      <c r="F20" s="78"/>
    </row>
    <row r="21" spans="2:6" ht="69.95" customHeight="1">
      <c r="B21" s="66" t="s">
        <v>334</v>
      </c>
      <c r="C21" s="51" t="s">
        <v>287</v>
      </c>
      <c r="D21" s="56">
        <v>160</v>
      </c>
      <c r="E21" s="54" t="str">
        <f t="shared" si="0"/>
        <v>132</v>
      </c>
      <c r="F21" s="78"/>
    </row>
    <row r="22" spans="2:6" ht="69.95" customHeight="1">
      <c r="B22" s="66" t="s">
        <v>335</v>
      </c>
      <c r="C22" s="51" t="s">
        <v>288</v>
      </c>
      <c r="D22" s="53" t="s">
        <v>431</v>
      </c>
      <c r="E22" s="54" t="str">
        <f t="shared" si="0"/>
        <v>195</v>
      </c>
      <c r="F22" s="78"/>
    </row>
    <row r="23" spans="2:6" ht="69.95" customHeight="1">
      <c r="B23" s="66" t="s">
        <v>147</v>
      </c>
      <c r="C23" s="51" t="s">
        <v>292</v>
      </c>
      <c r="D23" s="56">
        <v>310</v>
      </c>
      <c r="E23" s="54" t="str">
        <f t="shared" si="0"/>
        <v>213</v>
      </c>
      <c r="F23" s="78" t="s">
        <v>237</v>
      </c>
    </row>
    <row r="24" spans="2:6" ht="69.95" customHeight="1">
      <c r="B24" s="66" t="s">
        <v>420</v>
      </c>
      <c r="C24" s="51" t="s">
        <v>294</v>
      </c>
      <c r="D24" s="56">
        <v>110</v>
      </c>
      <c r="E24" s="54" t="str">
        <f t="shared" si="0"/>
        <v>245</v>
      </c>
      <c r="F24" s="78"/>
    </row>
    <row r="25" spans="2:6" ht="69.95" customHeight="1">
      <c r="B25" s="66" t="s">
        <v>339</v>
      </c>
      <c r="C25" s="51" t="s">
        <v>297</v>
      </c>
      <c r="D25" s="56">
        <v>250</v>
      </c>
      <c r="E25" s="54" t="str">
        <f t="shared" si="0"/>
        <v>320</v>
      </c>
      <c r="F25" s="78"/>
    </row>
    <row r="26" spans="2:6" ht="69.95" customHeight="1">
      <c r="B26" s="66" t="s">
        <v>53</v>
      </c>
      <c r="C26" s="51" t="s">
        <v>302</v>
      </c>
      <c r="D26" s="53" t="s">
        <v>431</v>
      </c>
      <c r="E26" s="54" t="str">
        <f t="shared" si="0"/>
        <v>392</v>
      </c>
      <c r="F26" s="78"/>
    </row>
    <row r="27" spans="2:6" ht="69.95" customHeight="1">
      <c r="B27" s="66" t="s">
        <v>467</v>
      </c>
      <c r="C27" s="51" t="s">
        <v>305</v>
      </c>
      <c r="D27" s="56">
        <v>260</v>
      </c>
      <c r="E27" s="54" t="str">
        <f t="shared" si="0"/>
        <v>416</v>
      </c>
      <c r="F27" s="78"/>
    </row>
    <row r="28" spans="2:6" ht="69.95" customHeight="1">
      <c r="B28" s="66" t="s">
        <v>71</v>
      </c>
      <c r="C28" s="51" t="s">
        <v>508</v>
      </c>
      <c r="D28" s="53" t="s">
        <v>431</v>
      </c>
      <c r="E28" s="54" t="str">
        <f t="shared" si="0"/>
        <v>41A</v>
      </c>
      <c r="F28" s="78"/>
    </row>
    <row r="29" spans="2:6" ht="69.95" customHeight="1">
      <c r="B29" s="66" t="s">
        <v>347</v>
      </c>
      <c r="C29" s="51" t="s">
        <v>308</v>
      </c>
      <c r="D29" s="53" t="s">
        <v>431</v>
      </c>
      <c r="E29" s="54" t="str">
        <f t="shared" si="0"/>
        <v>42F</v>
      </c>
      <c r="F29" s="78"/>
    </row>
    <row r="30" spans="2:6" ht="69.95" customHeight="1">
      <c r="B30" s="66" t="s">
        <v>359</v>
      </c>
      <c r="C30" s="51" t="s">
        <v>314</v>
      </c>
      <c r="D30" s="53" t="s">
        <v>431</v>
      </c>
      <c r="E30" s="54" t="str">
        <f t="shared" si="0"/>
        <v>48F</v>
      </c>
      <c r="F30" s="78"/>
    </row>
    <row r="31" spans="2:6" ht="69.95" customHeight="1">
      <c r="B31" s="66" t="s">
        <v>342</v>
      </c>
      <c r="C31" s="51" t="s">
        <v>426</v>
      </c>
      <c r="D31" s="56">
        <v>0</v>
      </c>
      <c r="E31" s="54" t="str">
        <f t="shared" si="0"/>
        <v>4FU</v>
      </c>
      <c r="F31" s="78" t="s">
        <v>567</v>
      </c>
    </row>
    <row r="32" spans="2:6" ht="69.95" customHeight="1">
      <c r="B32" s="66" t="s">
        <v>344</v>
      </c>
      <c r="C32" s="51" t="s">
        <v>343</v>
      </c>
      <c r="D32" s="53" t="s">
        <v>431</v>
      </c>
      <c r="E32" s="54" t="str">
        <f t="shared" si="0"/>
        <v>4MN</v>
      </c>
      <c r="F32" s="78"/>
    </row>
    <row r="33" spans="2:6" ht="69.95" customHeight="1">
      <c r="B33" s="66" t="s">
        <v>523</v>
      </c>
      <c r="C33" s="51" t="s">
        <v>522</v>
      </c>
      <c r="D33" s="56">
        <v>60</v>
      </c>
      <c r="E33" s="54" t="str">
        <f t="shared" si="0"/>
        <v>4YV</v>
      </c>
      <c r="F33" s="143" t="s">
        <v>236</v>
      </c>
    </row>
    <row r="34" spans="2:6" ht="69.95" customHeight="1">
      <c r="B34" s="66" t="s">
        <v>363</v>
      </c>
      <c r="C34" s="51" t="s">
        <v>317</v>
      </c>
      <c r="D34" s="53" t="s">
        <v>431</v>
      </c>
      <c r="E34" s="54" t="str">
        <f t="shared" si="0"/>
        <v>505</v>
      </c>
      <c r="F34" s="78"/>
    </row>
    <row r="35" spans="2:6" ht="69.95" customHeight="1">
      <c r="B35" s="66" t="s">
        <v>140</v>
      </c>
      <c r="C35" s="51" t="s">
        <v>319</v>
      </c>
      <c r="D35" s="53" t="s">
        <v>431</v>
      </c>
      <c r="E35" s="54" t="str">
        <f t="shared" si="0"/>
        <v>52A</v>
      </c>
      <c r="F35" s="78"/>
    </row>
    <row r="36" spans="2:6" ht="69.95" customHeight="1">
      <c r="B36" s="66" t="s">
        <v>124</v>
      </c>
      <c r="C36" s="51" t="s">
        <v>320</v>
      </c>
      <c r="D36" s="56">
        <v>260</v>
      </c>
      <c r="E36" s="54" t="str">
        <f t="shared" si="0"/>
        <v>52B</v>
      </c>
      <c r="F36" s="78"/>
    </row>
    <row r="37" spans="2:6" ht="69.95" customHeight="1">
      <c r="B37" s="66" t="s">
        <v>178</v>
      </c>
      <c r="C37" s="51" t="s">
        <v>322</v>
      </c>
      <c r="D37" s="53" t="s">
        <v>431</v>
      </c>
      <c r="E37" s="54" t="str">
        <f t="shared" si="0"/>
        <v>5DE</v>
      </c>
      <c r="F37" s="78"/>
    </row>
    <row r="38" spans="2:6" ht="69.95" customHeight="1">
      <c r="B38" s="66" t="s">
        <v>169</v>
      </c>
      <c r="C38" s="51" t="s">
        <v>324</v>
      </c>
      <c r="D38" s="53" t="s">
        <v>431</v>
      </c>
      <c r="E38" s="54" t="str">
        <f t="shared" si="0"/>
        <v>614</v>
      </c>
      <c r="F38" s="78"/>
    </row>
    <row r="39" spans="2:6" ht="69.95" customHeight="1">
      <c r="B39" s="66" t="s">
        <v>121</v>
      </c>
      <c r="C39" s="51" t="s">
        <v>2</v>
      </c>
      <c r="D39" s="56">
        <v>310</v>
      </c>
      <c r="E39" s="54" t="str">
        <f t="shared" si="0"/>
        <v>65W</v>
      </c>
      <c r="F39" s="78" t="s">
        <v>32</v>
      </c>
    </row>
    <row r="40" spans="2:6" ht="69.95" customHeight="1">
      <c r="B40" s="66" t="s">
        <v>130</v>
      </c>
      <c r="C40" s="51" t="s">
        <v>326</v>
      </c>
      <c r="D40" s="56">
        <v>110</v>
      </c>
      <c r="E40" s="54" t="str">
        <f t="shared" si="0"/>
        <v>709</v>
      </c>
      <c r="F40" s="78" t="s">
        <v>567</v>
      </c>
    </row>
    <row r="41" spans="2:6" ht="69.95" customHeight="1">
      <c r="B41" s="66" t="s">
        <v>134</v>
      </c>
      <c r="C41" s="51" t="s">
        <v>330</v>
      </c>
      <c r="D41" s="53" t="s">
        <v>431</v>
      </c>
      <c r="E41" s="54" t="str">
        <f t="shared" si="0"/>
        <v>803</v>
      </c>
      <c r="F41" s="78"/>
    </row>
    <row r="42" spans="2:6" ht="69.95" customHeight="1">
      <c r="B42" s="66" t="s">
        <v>384</v>
      </c>
      <c r="C42" s="51" t="s">
        <v>331</v>
      </c>
      <c r="D42" s="53" t="s">
        <v>431</v>
      </c>
      <c r="E42" s="54" t="str">
        <f t="shared" si="0"/>
        <v>923</v>
      </c>
      <c r="F42" s="78"/>
    </row>
    <row r="43" spans="2:6" ht="69.95" customHeight="1">
      <c r="B43" s="66" t="s">
        <v>139</v>
      </c>
      <c r="C43" s="51" t="s">
        <v>138</v>
      </c>
      <c r="D43" s="53" t="s">
        <v>431</v>
      </c>
      <c r="E43" s="54" t="str">
        <f t="shared" si="0"/>
        <v>976</v>
      </c>
      <c r="F43" s="78"/>
    </row>
    <row r="44" spans="2:6" ht="69.95" customHeight="1">
      <c r="B44" s="133" t="s">
        <v>142</v>
      </c>
      <c r="C44" s="134" t="s">
        <v>141</v>
      </c>
      <c r="D44" s="135" t="s">
        <v>431</v>
      </c>
      <c r="E44" s="136" t="str">
        <f t="shared" si="0"/>
        <v>989</v>
      </c>
      <c r="F44" s="137"/>
    </row>
    <row r="45" spans="2:6" s="225" customFormat="1" ht="69.95" customHeight="1">
      <c r="B45" s="336" t="s">
        <v>381</v>
      </c>
      <c r="C45" s="336"/>
      <c r="D45" s="336"/>
      <c r="E45" s="336"/>
      <c r="F45" s="336"/>
    </row>
    <row r="46" spans="2:6" ht="65.45" customHeight="1">
      <c r="B46" s="138" t="s">
        <v>625</v>
      </c>
      <c r="C46" s="139">
        <v>404</v>
      </c>
      <c r="D46" s="53" t="s">
        <v>431</v>
      </c>
      <c r="E46" s="54">
        <f>C46</f>
        <v>404</v>
      </c>
      <c r="F46" s="142"/>
    </row>
    <row r="47" spans="2:6" ht="69.95" customHeight="1">
      <c r="B47" s="66" t="s">
        <v>350</v>
      </c>
      <c r="C47" s="51" t="s">
        <v>309</v>
      </c>
      <c r="D47" s="56">
        <v>550</v>
      </c>
      <c r="E47" s="54" t="str">
        <f>C47</f>
        <v>431</v>
      </c>
      <c r="F47" s="78"/>
    </row>
    <row r="48" spans="2:6" s="225" customFormat="1" ht="69.95" customHeight="1">
      <c r="B48" s="336" t="s">
        <v>382</v>
      </c>
      <c r="C48" s="336"/>
      <c r="D48" s="336"/>
      <c r="E48" s="336"/>
      <c r="F48" s="336"/>
    </row>
    <row r="49" spans="2:6" ht="82.9" customHeight="1">
      <c r="B49" s="82" t="s">
        <v>704</v>
      </c>
      <c r="C49" s="51" t="s">
        <v>626</v>
      </c>
      <c r="D49" s="56">
        <v>500</v>
      </c>
      <c r="E49" s="54" t="str">
        <f>C49</f>
        <v>6CH</v>
      </c>
      <c r="F49" s="79" t="s">
        <v>654</v>
      </c>
    </row>
    <row r="50" spans="2:6" s="225" customFormat="1" ht="69.95" customHeight="1">
      <c r="B50" s="336" t="s">
        <v>357</v>
      </c>
      <c r="C50" s="336"/>
      <c r="D50" s="336"/>
      <c r="E50" s="336"/>
      <c r="F50" s="336"/>
    </row>
    <row r="51" spans="2:6" ht="69.95" customHeight="1">
      <c r="B51" s="66" t="s">
        <v>4</v>
      </c>
      <c r="C51" s="51" t="s">
        <v>281</v>
      </c>
      <c r="D51" s="56">
        <v>310</v>
      </c>
      <c r="E51" s="54" t="str">
        <f t="shared" ref="E51:E58" si="1">C51</f>
        <v>5B2</v>
      </c>
      <c r="F51" s="78"/>
    </row>
    <row r="52" spans="2:6" ht="69.95" customHeight="1">
      <c r="B52" s="66" t="s">
        <v>5</v>
      </c>
      <c r="C52" s="51" t="s">
        <v>406</v>
      </c>
      <c r="D52" s="56">
        <v>310</v>
      </c>
      <c r="E52" s="54" t="str">
        <f t="shared" si="1"/>
        <v>5CA</v>
      </c>
      <c r="F52" s="78"/>
    </row>
    <row r="53" spans="2:6" ht="69.95" customHeight="1">
      <c r="B53" s="66" t="s">
        <v>7</v>
      </c>
      <c r="C53" s="51" t="s">
        <v>407</v>
      </c>
      <c r="D53" s="56">
        <v>560</v>
      </c>
      <c r="E53" s="54" t="str">
        <f t="shared" si="1"/>
        <v>5CC</v>
      </c>
      <c r="F53" s="78"/>
    </row>
    <row r="54" spans="2:6" ht="69.95" customHeight="1">
      <c r="B54" s="66" t="s">
        <v>9</v>
      </c>
      <c r="C54" s="51" t="s">
        <v>8</v>
      </c>
      <c r="D54" s="56">
        <v>560</v>
      </c>
      <c r="E54" s="54" t="str">
        <f t="shared" si="1"/>
        <v>5CD</v>
      </c>
      <c r="F54" s="78"/>
    </row>
    <row r="55" spans="2:6" ht="69.95" customHeight="1">
      <c r="B55" s="66" t="s">
        <v>11</v>
      </c>
      <c r="C55" s="51" t="s">
        <v>13</v>
      </c>
      <c r="D55" s="56">
        <v>560</v>
      </c>
      <c r="E55" s="54" t="str">
        <f t="shared" si="1"/>
        <v>5CE</v>
      </c>
      <c r="F55" s="78"/>
    </row>
    <row r="56" spans="2:6" ht="69.95" customHeight="1">
      <c r="B56" s="66" t="s">
        <v>174</v>
      </c>
      <c r="C56" s="51" t="s">
        <v>408</v>
      </c>
      <c r="D56" s="56">
        <v>0</v>
      </c>
      <c r="E56" s="54" t="str">
        <f t="shared" si="1"/>
        <v>5CF</v>
      </c>
      <c r="F56" s="78"/>
    </row>
    <row r="57" spans="2:6" s="34" customFormat="1" ht="69.95" customHeight="1">
      <c r="B57" s="66" t="s">
        <v>47</v>
      </c>
      <c r="C57" s="51" t="s">
        <v>48</v>
      </c>
      <c r="D57" s="56">
        <v>560</v>
      </c>
      <c r="E57" s="54" t="str">
        <f t="shared" si="1"/>
        <v>5DT</v>
      </c>
      <c r="F57" s="78"/>
    </row>
    <row r="58" spans="2:6" ht="69.95" customHeight="1">
      <c r="B58" s="66" t="s">
        <v>12</v>
      </c>
      <c r="C58" s="51" t="s">
        <v>321</v>
      </c>
      <c r="D58" s="56">
        <v>560</v>
      </c>
      <c r="E58" s="54" t="str">
        <f t="shared" si="1"/>
        <v>58B</v>
      </c>
      <c r="F58" s="78"/>
    </row>
    <row r="59" spans="2:6" ht="69.95" customHeight="1">
      <c r="B59" s="66" t="s">
        <v>6</v>
      </c>
      <c r="C59" s="51" t="s">
        <v>289</v>
      </c>
      <c r="D59" s="56">
        <v>560</v>
      </c>
      <c r="E59" s="54" t="str">
        <f>C59</f>
        <v>210</v>
      </c>
      <c r="F59" s="78"/>
    </row>
    <row r="60" spans="2:6" ht="69.95" customHeight="1" thickBot="1">
      <c r="B60" s="66" t="s">
        <v>10</v>
      </c>
      <c r="C60" s="51" t="s">
        <v>295</v>
      </c>
      <c r="D60" s="56">
        <v>1930</v>
      </c>
      <c r="E60" s="54" t="str">
        <f>C60</f>
        <v>270</v>
      </c>
      <c r="F60" s="78"/>
    </row>
    <row r="61" spans="2:6" s="225" customFormat="1" ht="44.25" customHeight="1">
      <c r="B61" s="41" t="s">
        <v>440</v>
      </c>
      <c r="C61" s="42"/>
      <c r="D61" s="42"/>
      <c r="E61" s="28"/>
      <c r="F61" s="36"/>
    </row>
    <row r="62" spans="2:6" s="225" customFormat="1" ht="30.75" thickBot="1">
      <c r="B62" s="29" t="s">
        <v>454</v>
      </c>
      <c r="C62" s="30"/>
      <c r="D62" s="30"/>
      <c r="E62" s="37"/>
      <c r="F62" s="38"/>
    </row>
    <row r="63" spans="2:6" ht="15"/>
    <row r="64" spans="2:6" ht="15"/>
    <row r="65" ht="15"/>
    <row r="66" ht="15"/>
    <row r="67" ht="15"/>
    <row r="68" ht="15"/>
    <row r="69" ht="15"/>
    <row r="70" ht="15"/>
    <row r="71" ht="15"/>
    <row r="72" ht="15"/>
    <row r="73" ht="15"/>
    <row r="74" ht="15"/>
    <row r="75" ht="15"/>
    <row r="76" ht="15"/>
    <row r="77" ht="15"/>
    <row r="78" ht="15"/>
    <row r="79" ht="15"/>
    <row r="80" ht="15"/>
    <row r="81" ht="15"/>
    <row r="82" ht="15"/>
    <row r="83" ht="15"/>
    <row r="84" ht="15"/>
    <row r="85" ht="15"/>
    <row r="86" ht="15"/>
    <row r="87" ht="15"/>
    <row r="88" ht="15"/>
    <row r="89" ht="15"/>
    <row r="90" ht="15"/>
    <row r="91" ht="15"/>
    <row r="92" ht="15"/>
    <row r="93" ht="15"/>
    <row r="94" ht="15"/>
    <row r="95" ht="15"/>
    <row r="96" ht="15"/>
    <row r="97" ht="15"/>
    <row r="98" ht="15"/>
    <row r="99" ht="15"/>
    <row r="100" ht="15"/>
  </sheetData>
  <mergeCells count="9">
    <mergeCell ref="B45:F45"/>
    <mergeCell ref="B48:F48"/>
    <mergeCell ref="B50:F50"/>
    <mergeCell ref="B7:C7"/>
    <mergeCell ref="E7:F7"/>
    <mergeCell ref="B1:C5"/>
    <mergeCell ref="E1:F5"/>
    <mergeCell ref="B6:C6"/>
    <mergeCell ref="E6:F6"/>
  </mergeCells>
  <conditionalFormatting sqref="D51:D60 D49 D6 D46:D47 D9:D44">
    <cfRule type="cellIs" dxfId="44" priority="2" stopIfTrue="1" operator="equal">
      <formula>"?"</formula>
    </cfRule>
  </conditionalFormatting>
  <hyperlinks>
    <hyperlink ref="B7:C7" location="'ΠΕΡΙΛΗΨΗ ΠΡΟΤΕΙΝΟΜΕΝΩΝ ΤΙΜΩΝ'!A1" display="Περίληψη προτεινόμενων τιμών"/>
  </hyperlinks>
  <printOptions horizontalCentered="1"/>
  <pageMargins left="0.19685039370078741" right="0.11811023622047245" top="0.28000000000000003" bottom="0.51181102362204722" header="0.28000000000000003" footer="0.51181102362204722"/>
  <pageSetup paperSize="9" scale="18" fitToHeight="2"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H172"/>
  <sheetViews>
    <sheetView view="pageBreakPreview" topLeftCell="B1" zoomScale="27" zoomScaleNormal="100" workbookViewId="0">
      <selection activeCell="D7" sqref="D7"/>
    </sheetView>
  </sheetViews>
  <sheetFormatPr defaultColWidth="28" defaultRowHeight="52.5" customHeight="1"/>
  <cols>
    <col min="1" max="1" width="15" style="23" hidden="1" customWidth="1"/>
    <col min="2" max="2" width="221.5703125" style="23" customWidth="1"/>
    <col min="3" max="3" width="21.42578125" style="23" customWidth="1"/>
    <col min="4" max="6" width="50.7109375" style="23" customWidth="1"/>
    <col min="7" max="7" width="20.5703125" style="23" customWidth="1"/>
    <col min="8" max="8" width="231.140625" style="23" customWidth="1"/>
    <col min="9" max="16384" width="28" style="23"/>
  </cols>
  <sheetData>
    <row r="1" spans="2:8" s="1" customFormat="1" ht="61.5" customHeight="1">
      <c r="B1" s="316" t="s">
        <v>524</v>
      </c>
      <c r="C1" s="317"/>
      <c r="D1" s="63" t="s">
        <v>525</v>
      </c>
      <c r="E1" s="63" t="s">
        <v>525</v>
      </c>
      <c r="F1" s="63" t="s">
        <v>525</v>
      </c>
      <c r="G1" s="320"/>
      <c r="H1" s="321"/>
    </row>
    <row r="2" spans="2:8" s="1" customFormat="1" ht="108" customHeight="1">
      <c r="B2" s="318"/>
      <c r="C2" s="319"/>
      <c r="D2" s="60" t="s">
        <v>526</v>
      </c>
      <c r="E2" s="60" t="s">
        <v>526</v>
      </c>
      <c r="F2" s="60" t="s">
        <v>526</v>
      </c>
      <c r="G2" s="322"/>
      <c r="H2" s="323"/>
    </row>
    <row r="3" spans="2:8" s="1" customFormat="1" ht="72" customHeight="1">
      <c r="B3" s="318"/>
      <c r="C3" s="319"/>
      <c r="D3" s="60">
        <v>1368</v>
      </c>
      <c r="E3" s="60">
        <v>1368</v>
      </c>
      <c r="F3" s="60">
        <v>1368</v>
      </c>
      <c r="G3" s="322"/>
      <c r="H3" s="323"/>
    </row>
    <row r="4" spans="2:8" s="1" customFormat="1" ht="69" customHeight="1">
      <c r="B4" s="318"/>
      <c r="C4" s="319"/>
      <c r="D4" s="60" t="s">
        <v>621</v>
      </c>
      <c r="E4" s="60" t="s">
        <v>695</v>
      </c>
      <c r="F4" s="60" t="s">
        <v>379</v>
      </c>
      <c r="G4" s="322"/>
      <c r="H4" s="323"/>
    </row>
    <row r="5" spans="2:8" s="1" customFormat="1" ht="61.5" customHeight="1">
      <c r="B5" s="318"/>
      <c r="C5" s="319"/>
      <c r="D5" s="61" t="s">
        <v>380</v>
      </c>
      <c r="E5" s="61" t="s">
        <v>380</v>
      </c>
      <c r="F5" s="61" t="s">
        <v>380</v>
      </c>
      <c r="G5" s="322"/>
      <c r="H5" s="323"/>
    </row>
    <row r="6" spans="2:8" s="46" customFormat="1" ht="69.75" customHeight="1">
      <c r="B6" s="324" t="s">
        <v>427</v>
      </c>
      <c r="C6" s="325"/>
      <c r="D6" s="47">
        <v>20850</v>
      </c>
      <c r="E6" s="47">
        <v>20900</v>
      </c>
      <c r="F6" s="47">
        <v>21850</v>
      </c>
      <c r="G6" s="310"/>
      <c r="H6" s="311"/>
    </row>
    <row r="7" spans="2:8" s="46" customFormat="1" ht="66.75" customHeight="1">
      <c r="B7" s="312" t="s">
        <v>226</v>
      </c>
      <c r="C7" s="313"/>
      <c r="D7" s="48" t="s">
        <v>527</v>
      </c>
      <c r="E7" s="48" t="s">
        <v>696</v>
      </c>
      <c r="F7" s="48" t="s">
        <v>528</v>
      </c>
      <c r="G7" s="310"/>
      <c r="H7" s="311"/>
    </row>
    <row r="8" spans="2:8" ht="60" customHeight="1">
      <c r="B8" s="64" t="s">
        <v>373</v>
      </c>
      <c r="C8" s="49" t="s">
        <v>429</v>
      </c>
      <c r="D8" s="50"/>
      <c r="E8" s="50"/>
      <c r="F8" s="50"/>
      <c r="G8" s="49" t="s">
        <v>429</v>
      </c>
      <c r="H8" s="65" t="s">
        <v>372</v>
      </c>
    </row>
    <row r="9" spans="2:8" ht="69.95" customHeight="1">
      <c r="B9" s="66" t="s">
        <v>44</v>
      </c>
      <c r="C9" s="51"/>
      <c r="D9" s="53" t="s">
        <v>431</v>
      </c>
      <c r="E9" s="53" t="s">
        <v>431</v>
      </c>
      <c r="F9" s="53" t="s">
        <v>431</v>
      </c>
      <c r="G9" s="54"/>
      <c r="H9" s="78"/>
    </row>
    <row r="10" spans="2:8" ht="69.95" customHeight="1">
      <c r="B10" s="66" t="s">
        <v>464</v>
      </c>
      <c r="C10" s="51"/>
      <c r="D10" s="53" t="s">
        <v>431</v>
      </c>
      <c r="E10" s="53" t="s">
        <v>431</v>
      </c>
      <c r="F10" s="53" t="s">
        <v>431</v>
      </c>
      <c r="G10" s="54"/>
      <c r="H10" s="78"/>
    </row>
    <row r="11" spans="2:8" ht="69.95" customHeight="1">
      <c r="B11" s="66" t="s">
        <v>106</v>
      </c>
      <c r="C11" s="51"/>
      <c r="D11" s="53" t="s">
        <v>431</v>
      </c>
      <c r="E11" s="53" t="s">
        <v>431</v>
      </c>
      <c r="F11" s="53" t="s">
        <v>431</v>
      </c>
      <c r="G11" s="54"/>
      <c r="H11" s="78"/>
    </row>
    <row r="12" spans="2:8" ht="69.95" customHeight="1">
      <c r="B12" s="66" t="s">
        <v>67</v>
      </c>
      <c r="C12" s="51"/>
      <c r="D12" s="53" t="s">
        <v>431</v>
      </c>
      <c r="E12" s="53" t="s">
        <v>431</v>
      </c>
      <c r="F12" s="53" t="s">
        <v>431</v>
      </c>
      <c r="G12" s="54"/>
      <c r="H12" s="78"/>
    </row>
    <row r="13" spans="2:8" ht="69.95" customHeight="1">
      <c r="B13" s="66" t="s">
        <v>68</v>
      </c>
      <c r="C13" s="51"/>
      <c r="D13" s="53" t="s">
        <v>431</v>
      </c>
      <c r="E13" s="53" t="s">
        <v>431</v>
      </c>
      <c r="F13" s="53" t="s">
        <v>431</v>
      </c>
      <c r="G13" s="54"/>
      <c r="H13" s="78"/>
    </row>
    <row r="14" spans="2:8" ht="69.95" customHeight="1">
      <c r="B14" s="66" t="s">
        <v>365</v>
      </c>
      <c r="C14" s="51" t="s">
        <v>433</v>
      </c>
      <c r="D14" s="53" t="s">
        <v>431</v>
      </c>
      <c r="E14" s="53" t="s">
        <v>431</v>
      </c>
      <c r="F14" s="53" t="s">
        <v>431</v>
      </c>
      <c r="G14" s="54" t="str">
        <f t="shared" ref="G14:G19" si="0">C14</f>
        <v>009</v>
      </c>
      <c r="H14" s="78"/>
    </row>
    <row r="15" spans="2:8" ht="69.95" customHeight="1">
      <c r="B15" s="66" t="s">
        <v>76</v>
      </c>
      <c r="C15" s="51" t="s">
        <v>158</v>
      </c>
      <c r="D15" s="56">
        <v>130</v>
      </c>
      <c r="E15" s="56">
        <v>130</v>
      </c>
      <c r="F15" s="56">
        <v>130</v>
      </c>
      <c r="G15" s="54" t="str">
        <f t="shared" si="0"/>
        <v>018</v>
      </c>
      <c r="H15" s="78"/>
    </row>
    <row r="16" spans="2:8" ht="69.95" customHeight="1">
      <c r="B16" s="66" t="s">
        <v>333</v>
      </c>
      <c r="C16" s="51" t="s">
        <v>456</v>
      </c>
      <c r="D16" s="53" t="s">
        <v>431</v>
      </c>
      <c r="E16" s="53" t="s">
        <v>431</v>
      </c>
      <c r="F16" s="53" t="s">
        <v>431</v>
      </c>
      <c r="G16" s="54" t="str">
        <f t="shared" si="0"/>
        <v>023</v>
      </c>
      <c r="H16" s="78"/>
    </row>
    <row r="17" spans="2:8" ht="69.95" customHeight="1">
      <c r="B17" s="66" t="s">
        <v>421</v>
      </c>
      <c r="C17" s="51" t="s">
        <v>434</v>
      </c>
      <c r="D17" s="53" t="s">
        <v>431</v>
      </c>
      <c r="E17" s="53" t="s">
        <v>431</v>
      </c>
      <c r="F17" s="56" t="s">
        <v>432</v>
      </c>
      <c r="G17" s="54" t="str">
        <f t="shared" si="0"/>
        <v>025</v>
      </c>
      <c r="H17" s="78"/>
    </row>
    <row r="18" spans="2:8" ht="69.95" customHeight="1">
      <c r="B18" s="66" t="s">
        <v>697</v>
      </c>
      <c r="C18" s="51" t="s">
        <v>285</v>
      </c>
      <c r="D18" s="53" t="s">
        <v>431</v>
      </c>
      <c r="E18" s="53" t="s">
        <v>431</v>
      </c>
      <c r="F18" s="53" t="s">
        <v>431</v>
      </c>
      <c r="G18" s="54" t="str">
        <f t="shared" si="0"/>
        <v>028</v>
      </c>
      <c r="H18" s="78"/>
    </row>
    <row r="19" spans="2:8" ht="102.75" customHeight="1">
      <c r="B19" s="82" t="s">
        <v>126</v>
      </c>
      <c r="C19" s="51" t="s">
        <v>435</v>
      </c>
      <c r="D19" s="53" t="s">
        <v>431</v>
      </c>
      <c r="E19" s="53" t="s">
        <v>431</v>
      </c>
      <c r="F19" s="53" t="s">
        <v>431</v>
      </c>
      <c r="G19" s="54" t="str">
        <f t="shared" si="0"/>
        <v>041</v>
      </c>
      <c r="H19" s="78"/>
    </row>
    <row r="20" spans="2:8" ht="69.95" customHeight="1">
      <c r="B20" s="66" t="s">
        <v>180</v>
      </c>
      <c r="C20" s="59" t="s">
        <v>179</v>
      </c>
      <c r="D20" s="53" t="s">
        <v>431</v>
      </c>
      <c r="E20" s="53" t="s">
        <v>431</v>
      </c>
      <c r="F20" s="53" t="s">
        <v>431</v>
      </c>
      <c r="G20" s="54" t="str">
        <f t="shared" ref="G20:G28" si="1">C20</f>
        <v>052</v>
      </c>
      <c r="H20" s="78"/>
    </row>
    <row r="21" spans="2:8" ht="69.95" customHeight="1">
      <c r="B21" s="66" t="s">
        <v>506</v>
      </c>
      <c r="C21" s="51" t="s">
        <v>507</v>
      </c>
      <c r="D21" s="56">
        <v>40</v>
      </c>
      <c r="E21" s="56">
        <v>40</v>
      </c>
      <c r="F21" s="56">
        <v>40</v>
      </c>
      <c r="G21" s="54" t="str">
        <f t="shared" si="1"/>
        <v>064</v>
      </c>
      <c r="H21" s="78" t="s">
        <v>535</v>
      </c>
    </row>
    <row r="22" spans="2:8" ht="69.95" customHeight="1">
      <c r="B22" s="66" t="s">
        <v>145</v>
      </c>
      <c r="C22" s="51" t="s">
        <v>504</v>
      </c>
      <c r="D22" s="56">
        <v>160</v>
      </c>
      <c r="E22" s="56">
        <v>160</v>
      </c>
      <c r="F22" s="56">
        <v>160</v>
      </c>
      <c r="G22" s="54" t="str">
        <f t="shared" si="1"/>
        <v>070</v>
      </c>
      <c r="H22" s="78"/>
    </row>
    <row r="23" spans="2:8" ht="69.95" customHeight="1">
      <c r="B23" s="66" t="s">
        <v>436</v>
      </c>
      <c r="C23" s="51" t="s">
        <v>437</v>
      </c>
      <c r="D23" s="56">
        <v>210</v>
      </c>
      <c r="E23" s="56">
        <v>210</v>
      </c>
      <c r="F23" s="53" t="s">
        <v>431</v>
      </c>
      <c r="G23" s="54" t="str">
        <f t="shared" si="1"/>
        <v>097</v>
      </c>
      <c r="H23" s="78"/>
    </row>
    <row r="24" spans="2:8" ht="69.95" customHeight="1">
      <c r="B24" s="253" t="s">
        <v>463</v>
      </c>
      <c r="C24" s="51" t="s">
        <v>286</v>
      </c>
      <c r="D24" s="56">
        <v>160</v>
      </c>
      <c r="E24" s="56" t="s">
        <v>432</v>
      </c>
      <c r="F24" s="56" t="s">
        <v>432</v>
      </c>
      <c r="G24" s="54" t="str">
        <f t="shared" si="1"/>
        <v>102</v>
      </c>
      <c r="H24" s="251" t="s">
        <v>16</v>
      </c>
    </row>
    <row r="25" spans="2:8" ht="69.95" customHeight="1">
      <c r="B25" s="253" t="s">
        <v>463</v>
      </c>
      <c r="C25" s="51">
        <v>102</v>
      </c>
      <c r="D25" s="56" t="s">
        <v>432</v>
      </c>
      <c r="E25" s="56">
        <v>160</v>
      </c>
      <c r="F25" s="56" t="s">
        <v>432</v>
      </c>
      <c r="G25" s="254">
        <f t="shared" si="1"/>
        <v>102</v>
      </c>
      <c r="H25" s="251" t="s">
        <v>16</v>
      </c>
    </row>
    <row r="26" spans="2:8" ht="69.95" customHeight="1">
      <c r="B26" s="253" t="s">
        <v>463</v>
      </c>
      <c r="C26" s="51">
        <v>102</v>
      </c>
      <c r="D26" s="56" t="s">
        <v>432</v>
      </c>
      <c r="E26" s="56" t="s">
        <v>432</v>
      </c>
      <c r="F26" s="56">
        <v>160</v>
      </c>
      <c r="G26" s="254">
        <f t="shared" si="1"/>
        <v>102</v>
      </c>
      <c r="H26" s="251" t="s">
        <v>16</v>
      </c>
    </row>
    <row r="27" spans="2:8" ht="69.95" customHeight="1">
      <c r="B27" s="66" t="s">
        <v>334</v>
      </c>
      <c r="C27" s="51" t="s">
        <v>287</v>
      </c>
      <c r="D27" s="56">
        <v>160</v>
      </c>
      <c r="E27" s="56">
        <v>160</v>
      </c>
      <c r="F27" s="53" t="s">
        <v>431</v>
      </c>
      <c r="G27" s="54" t="str">
        <f t="shared" si="1"/>
        <v>132</v>
      </c>
      <c r="H27" s="78"/>
    </row>
    <row r="28" spans="2:8" ht="69.95" customHeight="1">
      <c r="B28" s="66" t="s">
        <v>282</v>
      </c>
      <c r="C28" s="51" t="s">
        <v>511</v>
      </c>
      <c r="D28" s="53" t="s">
        <v>431</v>
      </c>
      <c r="E28" s="56">
        <v>560</v>
      </c>
      <c r="F28" s="53" t="s">
        <v>431</v>
      </c>
      <c r="G28" s="54" t="str">
        <f t="shared" si="1"/>
        <v>140</v>
      </c>
      <c r="H28" s="78" t="s">
        <v>536</v>
      </c>
    </row>
    <row r="29" spans="2:8" ht="86.25" customHeight="1">
      <c r="B29" s="253" t="s">
        <v>453</v>
      </c>
      <c r="C29" s="249" t="s">
        <v>512</v>
      </c>
      <c r="D29" s="56">
        <v>720</v>
      </c>
      <c r="E29" s="56">
        <v>720</v>
      </c>
      <c r="F29" s="56" t="s">
        <v>432</v>
      </c>
      <c r="G29" s="250" t="str">
        <f t="shared" ref="G29:G30" si="2">C29</f>
        <v>177</v>
      </c>
      <c r="H29" s="251" t="s">
        <v>276</v>
      </c>
    </row>
    <row r="30" spans="2:8" ht="86.25" customHeight="1">
      <c r="B30" s="253" t="s">
        <v>453</v>
      </c>
      <c r="C30" s="249">
        <v>177</v>
      </c>
      <c r="D30" s="56" t="s">
        <v>432</v>
      </c>
      <c r="E30" s="56" t="s">
        <v>432</v>
      </c>
      <c r="F30" s="56">
        <v>670</v>
      </c>
      <c r="G30" s="250">
        <f t="shared" si="2"/>
        <v>177</v>
      </c>
      <c r="H30" s="251" t="s">
        <v>276</v>
      </c>
    </row>
    <row r="31" spans="2:8" ht="69.95" customHeight="1">
      <c r="B31" s="66" t="s">
        <v>335</v>
      </c>
      <c r="C31" s="51" t="s">
        <v>288</v>
      </c>
      <c r="D31" s="53" t="s">
        <v>431</v>
      </c>
      <c r="E31" s="53" t="s">
        <v>431</v>
      </c>
      <c r="F31" s="53" t="s">
        <v>431</v>
      </c>
      <c r="G31" s="54" t="str">
        <f t="shared" ref="G31:G40" si="3">C31</f>
        <v>195</v>
      </c>
      <c r="H31" s="78"/>
    </row>
    <row r="32" spans="2:8" ht="94.5" customHeight="1">
      <c r="B32" s="253" t="s">
        <v>337</v>
      </c>
      <c r="C32" s="249" t="s">
        <v>290</v>
      </c>
      <c r="D32" s="56">
        <v>1250</v>
      </c>
      <c r="E32" s="56" t="s">
        <v>432</v>
      </c>
      <c r="F32" s="56" t="s">
        <v>432</v>
      </c>
      <c r="G32" s="250" t="str">
        <f t="shared" si="3"/>
        <v>211</v>
      </c>
      <c r="H32" s="251" t="s">
        <v>676</v>
      </c>
    </row>
    <row r="33" spans="2:8" ht="86.25" customHeight="1">
      <c r="B33" s="253" t="s">
        <v>337</v>
      </c>
      <c r="C33" s="249">
        <v>211</v>
      </c>
      <c r="D33" s="56" t="s">
        <v>432</v>
      </c>
      <c r="E33" s="56" t="s">
        <v>432</v>
      </c>
      <c r="F33" s="56">
        <v>1250</v>
      </c>
      <c r="G33" s="250">
        <f t="shared" si="3"/>
        <v>211</v>
      </c>
      <c r="H33" s="251" t="s">
        <v>676</v>
      </c>
    </row>
    <row r="34" spans="2:8" ht="86.25" customHeight="1">
      <c r="B34" s="66" t="s">
        <v>336</v>
      </c>
      <c r="C34" s="51" t="s">
        <v>291</v>
      </c>
      <c r="D34" s="56" t="s">
        <v>432</v>
      </c>
      <c r="E34" s="56" t="s">
        <v>432</v>
      </c>
      <c r="F34" s="56">
        <v>1330</v>
      </c>
      <c r="G34" s="54" t="str">
        <f t="shared" si="3"/>
        <v>212</v>
      </c>
      <c r="H34" s="79" t="s">
        <v>675</v>
      </c>
    </row>
    <row r="35" spans="2:8" ht="69.95" customHeight="1">
      <c r="B35" s="66" t="s">
        <v>147</v>
      </c>
      <c r="C35" s="51" t="s">
        <v>292</v>
      </c>
      <c r="D35" s="56">
        <v>310</v>
      </c>
      <c r="E35" s="56">
        <v>310</v>
      </c>
      <c r="F35" s="56">
        <v>310</v>
      </c>
      <c r="G35" s="54" t="str">
        <f t="shared" si="3"/>
        <v>213</v>
      </c>
      <c r="H35" s="78" t="s">
        <v>237</v>
      </c>
    </row>
    <row r="36" spans="2:8" ht="69.95" customHeight="1">
      <c r="B36" s="66" t="s">
        <v>338</v>
      </c>
      <c r="C36" s="51" t="s">
        <v>293</v>
      </c>
      <c r="D36" s="56">
        <v>720</v>
      </c>
      <c r="E36" s="56">
        <v>720</v>
      </c>
      <c r="F36" s="56">
        <v>720</v>
      </c>
      <c r="G36" s="54" t="str">
        <f t="shared" si="3"/>
        <v>230</v>
      </c>
      <c r="H36" s="78" t="s">
        <v>17</v>
      </c>
    </row>
    <row r="37" spans="2:8" ht="69.95" customHeight="1">
      <c r="B37" s="66" t="s">
        <v>420</v>
      </c>
      <c r="C37" s="51" t="s">
        <v>294</v>
      </c>
      <c r="D37" s="56">
        <v>110</v>
      </c>
      <c r="E37" s="53" t="s">
        <v>431</v>
      </c>
      <c r="F37" s="53" t="s">
        <v>431</v>
      </c>
      <c r="G37" s="54" t="str">
        <f t="shared" si="3"/>
        <v>245</v>
      </c>
      <c r="H37" s="78"/>
    </row>
    <row r="38" spans="2:8" ht="108" customHeight="1">
      <c r="B38" s="82" t="s">
        <v>690</v>
      </c>
      <c r="C38" s="51" t="s">
        <v>395</v>
      </c>
      <c r="D38" s="56">
        <v>250</v>
      </c>
      <c r="E38" s="56">
        <v>250</v>
      </c>
      <c r="F38" s="56">
        <v>250</v>
      </c>
      <c r="G38" s="54" t="str">
        <f t="shared" si="3"/>
        <v>253</v>
      </c>
      <c r="H38" s="143" t="s">
        <v>375</v>
      </c>
    </row>
    <row r="39" spans="2:8" ht="69.95" customHeight="1">
      <c r="B39" s="66" t="s">
        <v>271</v>
      </c>
      <c r="C39" s="51" t="s">
        <v>296</v>
      </c>
      <c r="D39" s="56">
        <v>170</v>
      </c>
      <c r="E39" s="56">
        <v>170</v>
      </c>
      <c r="F39" s="56">
        <v>170</v>
      </c>
      <c r="G39" s="54" t="str">
        <f t="shared" si="3"/>
        <v>275</v>
      </c>
      <c r="H39" s="78"/>
    </row>
    <row r="40" spans="2:8" ht="69.95" customHeight="1">
      <c r="B40" s="66" t="s">
        <v>339</v>
      </c>
      <c r="C40" s="51" t="s">
        <v>297</v>
      </c>
      <c r="D40" s="53" t="s">
        <v>431</v>
      </c>
      <c r="E40" s="56" t="s">
        <v>432</v>
      </c>
      <c r="F40" s="53" t="s">
        <v>431</v>
      </c>
      <c r="G40" s="54" t="str">
        <f t="shared" si="3"/>
        <v>320</v>
      </c>
      <c r="H40" s="78"/>
    </row>
    <row r="41" spans="2:8" ht="95.25" customHeight="1">
      <c r="B41" s="253" t="s">
        <v>52</v>
      </c>
      <c r="C41" s="249" t="s">
        <v>298</v>
      </c>
      <c r="D41" s="56">
        <v>310</v>
      </c>
      <c r="E41" s="53" t="s">
        <v>431</v>
      </c>
      <c r="F41" s="56" t="s">
        <v>432</v>
      </c>
      <c r="G41" s="250" t="str">
        <f t="shared" ref="G41:G45" si="4">C41</f>
        <v>321</v>
      </c>
      <c r="H41" s="251" t="s">
        <v>683</v>
      </c>
    </row>
    <row r="42" spans="2:8" ht="86.25" customHeight="1">
      <c r="B42" s="253" t="s">
        <v>52</v>
      </c>
      <c r="C42" s="249">
        <v>321</v>
      </c>
      <c r="D42" s="56" t="s">
        <v>432</v>
      </c>
      <c r="E42" s="53" t="s">
        <v>431</v>
      </c>
      <c r="F42" s="56">
        <v>310</v>
      </c>
      <c r="G42" s="250">
        <f t="shared" si="4"/>
        <v>321</v>
      </c>
      <c r="H42" s="251" t="s">
        <v>683</v>
      </c>
    </row>
    <row r="43" spans="2:8" ht="69.95" customHeight="1">
      <c r="B43" s="66" t="s">
        <v>340</v>
      </c>
      <c r="C43" s="51" t="s">
        <v>299</v>
      </c>
      <c r="D43" s="56" t="s">
        <v>432</v>
      </c>
      <c r="E43" s="56" t="s">
        <v>432</v>
      </c>
      <c r="F43" s="53" t="s">
        <v>431</v>
      </c>
      <c r="G43" s="54" t="str">
        <f t="shared" si="4"/>
        <v>339</v>
      </c>
      <c r="H43" s="78"/>
    </row>
    <row r="44" spans="2:8" ht="69.95" customHeight="1">
      <c r="B44" s="66" t="s">
        <v>422</v>
      </c>
      <c r="C44" s="51" t="s">
        <v>300</v>
      </c>
      <c r="D44" s="56">
        <v>160</v>
      </c>
      <c r="E44" s="56">
        <v>160</v>
      </c>
      <c r="F44" s="56">
        <v>160</v>
      </c>
      <c r="G44" s="54" t="str">
        <f t="shared" si="4"/>
        <v>341</v>
      </c>
      <c r="H44" s="78" t="s">
        <v>18</v>
      </c>
    </row>
    <row r="45" spans="2:8" ht="105.75" customHeight="1">
      <c r="B45" s="66" t="s">
        <v>441</v>
      </c>
      <c r="C45" s="51" t="s">
        <v>301</v>
      </c>
      <c r="D45" s="56">
        <v>310</v>
      </c>
      <c r="E45" s="56">
        <v>310</v>
      </c>
      <c r="F45" s="56">
        <v>310</v>
      </c>
      <c r="G45" s="54" t="str">
        <f t="shared" si="4"/>
        <v>377</v>
      </c>
      <c r="H45" s="79" t="s">
        <v>674</v>
      </c>
    </row>
    <row r="46" spans="2:8" ht="69.95" customHeight="1">
      <c r="B46" s="66" t="s">
        <v>53</v>
      </c>
      <c r="C46" s="51" t="s">
        <v>302</v>
      </c>
      <c r="D46" s="53" t="s">
        <v>431</v>
      </c>
      <c r="E46" s="53" t="s">
        <v>431</v>
      </c>
      <c r="F46" s="53" t="s">
        <v>431</v>
      </c>
      <c r="G46" s="54" t="str">
        <f>C46</f>
        <v>392</v>
      </c>
      <c r="H46" s="78"/>
    </row>
    <row r="47" spans="2:8" ht="69.95" customHeight="1">
      <c r="B47" s="66" t="s">
        <v>149</v>
      </c>
      <c r="C47" s="51" t="s">
        <v>303</v>
      </c>
      <c r="D47" s="56">
        <v>1220</v>
      </c>
      <c r="E47" s="56">
        <v>1220</v>
      </c>
      <c r="F47" s="56">
        <v>1220</v>
      </c>
      <c r="G47" s="54" t="str">
        <f t="shared" ref="G47:G54" si="5">C47</f>
        <v>400</v>
      </c>
      <c r="H47" s="78" t="s">
        <v>684</v>
      </c>
    </row>
    <row r="48" spans="2:8" ht="69.95" customHeight="1">
      <c r="B48" s="66" t="s">
        <v>467</v>
      </c>
      <c r="C48" s="51" t="s">
        <v>305</v>
      </c>
      <c r="D48" s="56">
        <v>260</v>
      </c>
      <c r="E48" s="56">
        <v>260</v>
      </c>
      <c r="F48" s="56">
        <v>260</v>
      </c>
      <c r="G48" s="54" t="str">
        <f t="shared" si="5"/>
        <v>416</v>
      </c>
      <c r="H48" s="78"/>
    </row>
    <row r="49" spans="2:8" ht="69.95" customHeight="1">
      <c r="B49" s="66" t="s">
        <v>153</v>
      </c>
      <c r="C49" s="51" t="s">
        <v>312</v>
      </c>
      <c r="D49" s="56">
        <v>210</v>
      </c>
      <c r="E49" s="56">
        <v>210</v>
      </c>
      <c r="F49" s="56">
        <v>210</v>
      </c>
      <c r="G49" s="54" t="str">
        <f t="shared" si="5"/>
        <v>452</v>
      </c>
      <c r="H49" s="78" t="s">
        <v>0</v>
      </c>
    </row>
    <row r="50" spans="2:8" ht="69.95" customHeight="1">
      <c r="B50" s="66" t="s">
        <v>353</v>
      </c>
      <c r="C50" s="51" t="s">
        <v>313</v>
      </c>
      <c r="D50" s="56">
        <v>90</v>
      </c>
      <c r="E50" s="56">
        <v>90</v>
      </c>
      <c r="F50" s="53" t="s">
        <v>431</v>
      </c>
      <c r="G50" s="54" t="str">
        <f t="shared" si="5"/>
        <v>454</v>
      </c>
      <c r="H50" s="78" t="s">
        <v>37</v>
      </c>
    </row>
    <row r="51" spans="2:8" ht="69.95" customHeight="1">
      <c r="B51" s="66" t="s">
        <v>274</v>
      </c>
      <c r="C51" s="51" t="s">
        <v>304</v>
      </c>
      <c r="D51" s="56">
        <v>220</v>
      </c>
      <c r="E51" s="56">
        <v>220</v>
      </c>
      <c r="F51" s="53" t="s">
        <v>431</v>
      </c>
      <c r="G51" s="54" t="str">
        <f t="shared" si="5"/>
        <v>40Y</v>
      </c>
      <c r="H51" s="78" t="s">
        <v>275</v>
      </c>
    </row>
    <row r="52" spans="2:8" ht="69.95" customHeight="1">
      <c r="B52" s="66" t="s">
        <v>71</v>
      </c>
      <c r="C52" s="51" t="s">
        <v>508</v>
      </c>
      <c r="D52" s="53" t="s">
        <v>431</v>
      </c>
      <c r="E52" s="53" t="s">
        <v>431</v>
      </c>
      <c r="F52" s="56" t="s">
        <v>432</v>
      </c>
      <c r="G52" s="54" t="str">
        <f t="shared" si="5"/>
        <v>41A</v>
      </c>
      <c r="H52" s="78"/>
    </row>
    <row r="53" spans="2:8" ht="69.95" customHeight="1">
      <c r="B53" s="66" t="s">
        <v>347</v>
      </c>
      <c r="C53" s="51" t="s">
        <v>308</v>
      </c>
      <c r="D53" s="53" t="s">
        <v>431</v>
      </c>
      <c r="E53" s="53" t="s">
        <v>431</v>
      </c>
      <c r="F53" s="53" t="s">
        <v>431</v>
      </c>
      <c r="G53" s="54" t="str">
        <f t="shared" si="5"/>
        <v>42F</v>
      </c>
      <c r="H53" s="78"/>
    </row>
    <row r="54" spans="2:8" ht="69.95" customHeight="1">
      <c r="B54" s="66" t="s">
        <v>359</v>
      </c>
      <c r="C54" s="51" t="s">
        <v>314</v>
      </c>
      <c r="D54" s="53" t="s">
        <v>431</v>
      </c>
      <c r="E54" s="53" t="s">
        <v>431</v>
      </c>
      <c r="F54" s="53" t="s">
        <v>431</v>
      </c>
      <c r="G54" s="54" t="str">
        <f t="shared" si="5"/>
        <v>48F</v>
      </c>
      <c r="H54" s="78"/>
    </row>
    <row r="55" spans="2:8" ht="69.95" customHeight="1">
      <c r="B55" s="66" t="s">
        <v>150</v>
      </c>
      <c r="C55" s="51" t="s">
        <v>509</v>
      </c>
      <c r="D55" s="56">
        <v>160</v>
      </c>
      <c r="E55" s="56">
        <v>160</v>
      </c>
      <c r="F55" s="56">
        <v>160</v>
      </c>
      <c r="G55" s="54" t="str">
        <f t="shared" ref="G55:G60" si="6">C55</f>
        <v>4CS</v>
      </c>
      <c r="H55" s="78" t="s">
        <v>673</v>
      </c>
    </row>
    <row r="56" spans="2:8" ht="91.5" customHeight="1">
      <c r="B56" s="253" t="s">
        <v>273</v>
      </c>
      <c r="C56" s="249" t="s">
        <v>151</v>
      </c>
      <c r="D56" s="56">
        <v>1520</v>
      </c>
      <c r="E56" s="56" t="s">
        <v>432</v>
      </c>
      <c r="F56" s="56" t="s">
        <v>432</v>
      </c>
      <c r="G56" s="250" t="str">
        <f t="shared" si="6"/>
        <v>4CU</v>
      </c>
      <c r="H56" s="251" t="s">
        <v>25</v>
      </c>
    </row>
    <row r="57" spans="2:8" ht="91.5" customHeight="1">
      <c r="B57" s="253" t="s">
        <v>273</v>
      </c>
      <c r="C57" s="249" t="s">
        <v>151</v>
      </c>
      <c r="D57" s="56" t="s">
        <v>432</v>
      </c>
      <c r="E57" s="56">
        <v>1520</v>
      </c>
      <c r="F57" s="56" t="s">
        <v>432</v>
      </c>
      <c r="G57" s="250" t="str">
        <f t="shared" si="6"/>
        <v>4CU</v>
      </c>
      <c r="H57" s="251" t="s">
        <v>25</v>
      </c>
    </row>
    <row r="58" spans="2:8" ht="89.25" customHeight="1">
      <c r="B58" s="253" t="s">
        <v>273</v>
      </c>
      <c r="C58" s="249" t="s">
        <v>151</v>
      </c>
      <c r="D58" s="56" t="s">
        <v>432</v>
      </c>
      <c r="E58" s="56" t="s">
        <v>432</v>
      </c>
      <c r="F58" s="56">
        <v>1520</v>
      </c>
      <c r="G58" s="250" t="str">
        <f t="shared" si="6"/>
        <v>4CU</v>
      </c>
      <c r="H58" s="251" t="s">
        <v>25</v>
      </c>
    </row>
    <row r="59" spans="2:8" ht="69.95" customHeight="1">
      <c r="B59" s="66" t="s">
        <v>342</v>
      </c>
      <c r="C59" s="51" t="s">
        <v>426</v>
      </c>
      <c r="D59" s="56">
        <v>0</v>
      </c>
      <c r="E59" s="56">
        <v>0</v>
      </c>
      <c r="F59" s="56">
        <v>0</v>
      </c>
      <c r="G59" s="54" t="str">
        <f t="shared" si="6"/>
        <v>4FU</v>
      </c>
      <c r="H59" s="78" t="s">
        <v>42</v>
      </c>
    </row>
    <row r="60" spans="2:8" ht="69.95" customHeight="1">
      <c r="B60" s="66" t="s">
        <v>167</v>
      </c>
      <c r="C60" s="51" t="s">
        <v>46</v>
      </c>
      <c r="D60" s="56">
        <v>110</v>
      </c>
      <c r="E60" s="56">
        <v>110</v>
      </c>
      <c r="F60" s="53" t="s">
        <v>431</v>
      </c>
      <c r="G60" s="54" t="str">
        <f t="shared" si="6"/>
        <v>4GF</v>
      </c>
      <c r="H60" s="78"/>
    </row>
    <row r="61" spans="2:8" ht="69.95" customHeight="1">
      <c r="B61" s="66" t="s">
        <v>344</v>
      </c>
      <c r="C61" s="51" t="s">
        <v>343</v>
      </c>
      <c r="D61" s="53" t="s">
        <v>431</v>
      </c>
      <c r="E61" s="53" t="s">
        <v>431</v>
      </c>
      <c r="F61" s="56" t="s">
        <v>432</v>
      </c>
      <c r="G61" s="54" t="str">
        <f t="shared" ref="G61:G69" si="7">C61</f>
        <v>4MN</v>
      </c>
      <c r="H61" s="78"/>
    </row>
    <row r="62" spans="2:8" ht="69.95" customHeight="1">
      <c r="B62" s="66" t="s">
        <v>345</v>
      </c>
      <c r="C62" s="51" t="s">
        <v>455</v>
      </c>
      <c r="D62" s="56" t="s">
        <v>432</v>
      </c>
      <c r="E62" s="56" t="s">
        <v>432</v>
      </c>
      <c r="F62" s="56">
        <v>210</v>
      </c>
      <c r="G62" s="54" t="str">
        <f t="shared" si="7"/>
        <v>4MP</v>
      </c>
      <c r="H62" s="78"/>
    </row>
    <row r="63" spans="2:8" ht="69.95" customHeight="1">
      <c r="B63" s="66" t="s">
        <v>346</v>
      </c>
      <c r="C63" s="51" t="s">
        <v>315</v>
      </c>
      <c r="D63" s="56">
        <v>130</v>
      </c>
      <c r="E63" s="56" t="s">
        <v>432</v>
      </c>
      <c r="F63" s="53" t="s">
        <v>431</v>
      </c>
      <c r="G63" s="54" t="str">
        <f t="shared" si="7"/>
        <v>4MQ</v>
      </c>
      <c r="H63" s="78"/>
    </row>
    <row r="64" spans="2:8" ht="69.95" customHeight="1">
      <c r="B64" s="66" t="s">
        <v>98</v>
      </c>
      <c r="C64" s="51" t="s">
        <v>515</v>
      </c>
      <c r="D64" s="56" t="s">
        <v>432</v>
      </c>
      <c r="E64" s="56" t="s">
        <v>432</v>
      </c>
      <c r="F64" s="56">
        <v>160</v>
      </c>
      <c r="G64" s="54" t="str">
        <f t="shared" si="7"/>
        <v>4RR</v>
      </c>
      <c r="H64" s="78" t="s">
        <v>677</v>
      </c>
    </row>
    <row r="65" spans="2:8" ht="84" customHeight="1">
      <c r="B65" s="253" t="s">
        <v>105</v>
      </c>
      <c r="C65" s="249" t="s">
        <v>419</v>
      </c>
      <c r="D65" s="56">
        <v>410</v>
      </c>
      <c r="E65" s="56" t="s">
        <v>432</v>
      </c>
      <c r="F65" s="56" t="s">
        <v>432</v>
      </c>
      <c r="G65" s="250" t="str">
        <f t="shared" si="7"/>
        <v>4SU</v>
      </c>
      <c r="H65" s="251" t="s">
        <v>685</v>
      </c>
    </row>
    <row r="66" spans="2:8" ht="84" customHeight="1">
      <c r="B66" s="253" t="s">
        <v>105</v>
      </c>
      <c r="C66" s="249" t="s">
        <v>419</v>
      </c>
      <c r="D66" s="56" t="s">
        <v>432</v>
      </c>
      <c r="E66" s="56">
        <v>410</v>
      </c>
      <c r="F66" s="56" t="s">
        <v>432</v>
      </c>
      <c r="G66" s="250" t="str">
        <f t="shared" si="7"/>
        <v>4SU</v>
      </c>
      <c r="H66" s="251" t="s">
        <v>685</v>
      </c>
    </row>
    <row r="67" spans="2:8" ht="84" customHeight="1">
      <c r="B67" s="253" t="s">
        <v>105</v>
      </c>
      <c r="C67" s="249" t="s">
        <v>419</v>
      </c>
      <c r="D67" s="56" t="s">
        <v>432</v>
      </c>
      <c r="E67" s="56" t="s">
        <v>432</v>
      </c>
      <c r="F67" s="56">
        <v>410</v>
      </c>
      <c r="G67" s="250" t="str">
        <f t="shared" si="7"/>
        <v>4SU</v>
      </c>
      <c r="H67" s="251" t="s">
        <v>685</v>
      </c>
    </row>
    <row r="68" spans="2:8" ht="69.95" customHeight="1">
      <c r="B68" s="66" t="s">
        <v>133</v>
      </c>
      <c r="C68" s="51" t="s">
        <v>316</v>
      </c>
      <c r="D68" s="56">
        <v>0</v>
      </c>
      <c r="E68" s="53" t="s">
        <v>431</v>
      </c>
      <c r="F68" s="53" t="s">
        <v>431</v>
      </c>
      <c r="G68" s="54" t="str">
        <f t="shared" si="7"/>
        <v>4UE</v>
      </c>
      <c r="H68" s="78"/>
    </row>
    <row r="69" spans="2:8" ht="69.95" customHeight="1">
      <c r="B69" s="340" t="s">
        <v>523</v>
      </c>
      <c r="C69" s="337" t="s">
        <v>522</v>
      </c>
      <c r="D69" s="56">
        <v>60</v>
      </c>
      <c r="E69" s="56">
        <v>60</v>
      </c>
      <c r="F69" s="56" t="s">
        <v>432</v>
      </c>
      <c r="G69" s="339" t="str">
        <f t="shared" si="7"/>
        <v>4YV</v>
      </c>
      <c r="H69" s="252" t="s">
        <v>236</v>
      </c>
    </row>
    <row r="70" spans="2:8" ht="69.95" customHeight="1">
      <c r="B70" s="341"/>
      <c r="C70" s="338"/>
      <c r="D70" s="56" t="s">
        <v>432</v>
      </c>
      <c r="E70" s="56" t="s">
        <v>432</v>
      </c>
      <c r="F70" s="56">
        <v>60</v>
      </c>
      <c r="G70" s="338"/>
      <c r="H70" s="252" t="s">
        <v>236</v>
      </c>
    </row>
    <row r="71" spans="2:8" ht="69.95" customHeight="1">
      <c r="B71" s="66" t="s">
        <v>363</v>
      </c>
      <c r="C71" s="51" t="s">
        <v>317</v>
      </c>
      <c r="D71" s="53" t="s">
        <v>431</v>
      </c>
      <c r="E71" s="53" t="s">
        <v>431</v>
      </c>
      <c r="F71" s="53" t="s">
        <v>431</v>
      </c>
      <c r="G71" s="54" t="str">
        <f t="shared" ref="G71:G75" si="8">C71</f>
        <v>505</v>
      </c>
      <c r="H71" s="78"/>
    </row>
    <row r="72" spans="2:8" ht="69.95" customHeight="1">
      <c r="B72" s="66" t="s">
        <v>125</v>
      </c>
      <c r="C72" s="51" t="s">
        <v>318</v>
      </c>
      <c r="D72" s="56">
        <v>110</v>
      </c>
      <c r="E72" s="56">
        <v>110</v>
      </c>
      <c r="F72" s="56">
        <v>110</v>
      </c>
      <c r="G72" s="54" t="str">
        <f t="shared" si="8"/>
        <v>525</v>
      </c>
      <c r="H72" s="78" t="s">
        <v>19</v>
      </c>
    </row>
    <row r="73" spans="2:8" ht="69.95" customHeight="1">
      <c r="B73" s="66" t="s">
        <v>140</v>
      </c>
      <c r="C73" s="51" t="s">
        <v>319</v>
      </c>
      <c r="D73" s="53" t="s">
        <v>431</v>
      </c>
      <c r="E73" s="53" t="s">
        <v>431</v>
      </c>
      <c r="F73" s="53" t="s">
        <v>431</v>
      </c>
      <c r="G73" s="54" t="str">
        <f t="shared" si="8"/>
        <v>52A</v>
      </c>
      <c r="H73" s="78"/>
    </row>
    <row r="74" spans="2:8" ht="69.95" customHeight="1">
      <c r="B74" s="66" t="s">
        <v>124</v>
      </c>
      <c r="C74" s="51" t="s">
        <v>320</v>
      </c>
      <c r="D74" s="56">
        <v>260</v>
      </c>
      <c r="E74" s="56">
        <v>260</v>
      </c>
      <c r="F74" s="56">
        <v>260</v>
      </c>
      <c r="G74" s="54" t="str">
        <f t="shared" si="8"/>
        <v>52B</v>
      </c>
      <c r="H74" s="78" t="s">
        <v>20</v>
      </c>
    </row>
    <row r="75" spans="2:8" ht="102.75" customHeight="1">
      <c r="B75" s="82" t="s">
        <v>691</v>
      </c>
      <c r="C75" s="51" t="s">
        <v>56</v>
      </c>
      <c r="D75" s="56">
        <v>460</v>
      </c>
      <c r="E75" s="56">
        <v>460</v>
      </c>
      <c r="F75" s="56">
        <v>460</v>
      </c>
      <c r="G75" s="54" t="str">
        <f t="shared" si="8"/>
        <v>57J</v>
      </c>
      <c r="H75" s="146" t="s">
        <v>376</v>
      </c>
    </row>
    <row r="76" spans="2:8" ht="69.95" customHeight="1">
      <c r="B76" s="66" t="s">
        <v>178</v>
      </c>
      <c r="C76" s="51" t="s">
        <v>322</v>
      </c>
      <c r="D76" s="53" t="s">
        <v>431</v>
      </c>
      <c r="E76" s="53" t="s">
        <v>431</v>
      </c>
      <c r="F76" s="53" t="s">
        <v>431</v>
      </c>
      <c r="G76" s="54" t="str">
        <f t="shared" ref="G76:G99" si="9">C76</f>
        <v>5DE</v>
      </c>
      <c r="H76" s="78"/>
    </row>
    <row r="77" spans="2:8" ht="69.95" customHeight="1">
      <c r="B77" s="66" t="s">
        <v>120</v>
      </c>
      <c r="C77" s="51" t="s">
        <v>119</v>
      </c>
      <c r="D77" s="56">
        <v>40</v>
      </c>
      <c r="E77" s="53" t="s">
        <v>431</v>
      </c>
      <c r="F77" s="56">
        <v>40</v>
      </c>
      <c r="G77" s="54" t="str">
        <f t="shared" si="9"/>
        <v>5KW</v>
      </c>
      <c r="H77" s="78" t="s">
        <v>686</v>
      </c>
    </row>
    <row r="78" spans="2:8" ht="69.95" customHeight="1">
      <c r="B78" s="66" t="s">
        <v>122</v>
      </c>
      <c r="C78" s="51" t="s">
        <v>123</v>
      </c>
      <c r="D78" s="56" t="s">
        <v>432</v>
      </c>
      <c r="E78" s="56" t="s">
        <v>432</v>
      </c>
      <c r="F78" s="53" t="s">
        <v>431</v>
      </c>
      <c r="G78" s="54" t="str">
        <f t="shared" si="9"/>
        <v>5VF</v>
      </c>
      <c r="H78" s="78"/>
    </row>
    <row r="79" spans="2:8" ht="69.95" customHeight="1">
      <c r="B79" s="66" t="s">
        <v>169</v>
      </c>
      <c r="C79" s="51" t="s">
        <v>324</v>
      </c>
      <c r="D79" s="53" t="s">
        <v>431</v>
      </c>
      <c r="E79" s="53" t="s">
        <v>431</v>
      </c>
      <c r="F79" s="53" t="s">
        <v>431</v>
      </c>
      <c r="G79" s="54" t="str">
        <f t="shared" si="9"/>
        <v>614</v>
      </c>
      <c r="H79" s="78"/>
    </row>
    <row r="80" spans="2:8" ht="69.95" customHeight="1">
      <c r="B80" s="66" t="s">
        <v>129</v>
      </c>
      <c r="C80" s="51" t="s">
        <v>325</v>
      </c>
      <c r="D80" s="56">
        <v>50</v>
      </c>
      <c r="E80" s="56">
        <v>50</v>
      </c>
      <c r="F80" s="53" t="s">
        <v>431</v>
      </c>
      <c r="G80" s="54" t="str">
        <f t="shared" si="9"/>
        <v>693</v>
      </c>
      <c r="H80" s="78" t="s">
        <v>38</v>
      </c>
    </row>
    <row r="81" spans="2:8" ht="69.95" customHeight="1">
      <c r="B81" s="66" t="s">
        <v>121</v>
      </c>
      <c r="C81" s="51" t="s">
        <v>2</v>
      </c>
      <c r="D81" s="56">
        <v>310</v>
      </c>
      <c r="E81" s="56">
        <v>310</v>
      </c>
      <c r="F81" s="56">
        <v>310</v>
      </c>
      <c r="G81" s="54" t="str">
        <f t="shared" si="9"/>
        <v>65W</v>
      </c>
      <c r="H81" s="78" t="s">
        <v>32</v>
      </c>
    </row>
    <row r="82" spans="2:8" ht="92.25" customHeight="1">
      <c r="B82" s="66" t="s">
        <v>173</v>
      </c>
      <c r="C82" s="51" t="s">
        <v>51</v>
      </c>
      <c r="D82" s="56">
        <v>60</v>
      </c>
      <c r="E82" s="56">
        <v>60</v>
      </c>
      <c r="F82" s="56">
        <v>60</v>
      </c>
      <c r="G82" s="54" t="str">
        <f t="shared" si="9"/>
        <v>68R</v>
      </c>
      <c r="H82" s="79" t="s">
        <v>22</v>
      </c>
    </row>
    <row r="83" spans="2:8" ht="89.25" customHeight="1">
      <c r="B83" s="253" t="s">
        <v>272</v>
      </c>
      <c r="C83" s="249" t="s">
        <v>14</v>
      </c>
      <c r="D83" s="56">
        <v>1730</v>
      </c>
      <c r="E83" s="56" t="s">
        <v>432</v>
      </c>
      <c r="F83" s="56" t="s">
        <v>432</v>
      </c>
      <c r="G83" s="250" t="str">
        <f>C83</f>
        <v>6BT</v>
      </c>
      <c r="H83" s="251" t="s">
        <v>154</v>
      </c>
    </row>
    <row r="84" spans="2:8" ht="89.25" customHeight="1">
      <c r="B84" s="253" t="s">
        <v>272</v>
      </c>
      <c r="C84" s="249" t="s">
        <v>14</v>
      </c>
      <c r="D84" s="56" t="s">
        <v>432</v>
      </c>
      <c r="E84" s="56">
        <v>1730</v>
      </c>
      <c r="F84" s="56" t="s">
        <v>432</v>
      </c>
      <c r="G84" s="250" t="str">
        <f t="shared" ref="G84:G85" si="10">C84</f>
        <v>6BT</v>
      </c>
      <c r="H84" s="251" t="s">
        <v>154</v>
      </c>
    </row>
    <row r="85" spans="2:8" ht="89.25" customHeight="1">
      <c r="B85" s="253" t="s">
        <v>272</v>
      </c>
      <c r="C85" s="249" t="s">
        <v>14</v>
      </c>
      <c r="D85" s="56" t="s">
        <v>432</v>
      </c>
      <c r="E85" s="56" t="s">
        <v>432</v>
      </c>
      <c r="F85" s="56">
        <v>1730</v>
      </c>
      <c r="G85" s="250" t="str">
        <f t="shared" si="10"/>
        <v>6BT</v>
      </c>
      <c r="H85" s="251" t="s">
        <v>154</v>
      </c>
    </row>
    <row r="86" spans="2:8" ht="105.75" customHeight="1">
      <c r="B86" s="82" t="s">
        <v>270</v>
      </c>
      <c r="C86" s="51" t="s">
        <v>269</v>
      </c>
      <c r="D86" s="56">
        <v>220</v>
      </c>
      <c r="E86" s="56" t="s">
        <v>432</v>
      </c>
      <c r="F86" s="56">
        <v>220</v>
      </c>
      <c r="G86" s="54" t="str">
        <f t="shared" si="9"/>
        <v>6FV</v>
      </c>
      <c r="H86" s="78" t="s">
        <v>21</v>
      </c>
    </row>
    <row r="87" spans="2:8" ht="69.95" customHeight="1">
      <c r="B87" s="66" t="s">
        <v>130</v>
      </c>
      <c r="C87" s="51" t="s">
        <v>326</v>
      </c>
      <c r="D87" s="56">
        <v>110</v>
      </c>
      <c r="E87" s="56">
        <v>110</v>
      </c>
      <c r="F87" s="56" t="s">
        <v>432</v>
      </c>
      <c r="G87" s="54" t="str">
        <f t="shared" si="9"/>
        <v>709</v>
      </c>
      <c r="H87" s="78" t="s">
        <v>24</v>
      </c>
    </row>
    <row r="88" spans="2:8" ht="69.95" customHeight="1">
      <c r="B88" s="66" t="s">
        <v>130</v>
      </c>
      <c r="C88" s="51" t="s">
        <v>326</v>
      </c>
      <c r="D88" s="56" t="s">
        <v>432</v>
      </c>
      <c r="E88" s="56" t="s">
        <v>432</v>
      </c>
      <c r="F88" s="56">
        <v>30</v>
      </c>
      <c r="G88" s="54" t="str">
        <f t="shared" si="9"/>
        <v>709</v>
      </c>
      <c r="H88" s="78" t="s">
        <v>24</v>
      </c>
    </row>
    <row r="89" spans="2:8" ht="86.25" customHeight="1">
      <c r="B89" s="253" t="s">
        <v>155</v>
      </c>
      <c r="C89" s="249" t="s">
        <v>327</v>
      </c>
      <c r="D89" s="56">
        <v>110</v>
      </c>
      <c r="E89" s="56" t="s">
        <v>432</v>
      </c>
      <c r="F89" s="53" t="s">
        <v>431</v>
      </c>
      <c r="G89" s="250" t="str">
        <f t="shared" si="9"/>
        <v>717</v>
      </c>
      <c r="H89" s="255"/>
    </row>
    <row r="90" spans="2:8" ht="86.25" customHeight="1">
      <c r="B90" s="253" t="s">
        <v>155</v>
      </c>
      <c r="C90" s="249">
        <v>717</v>
      </c>
      <c r="D90" s="56" t="s">
        <v>432</v>
      </c>
      <c r="E90" s="56">
        <v>110</v>
      </c>
      <c r="F90" s="53" t="s">
        <v>431</v>
      </c>
      <c r="G90" s="250">
        <f t="shared" si="9"/>
        <v>717</v>
      </c>
      <c r="H90" s="255"/>
    </row>
    <row r="91" spans="2:8" ht="78" customHeight="1">
      <c r="B91" s="66" t="s">
        <v>108</v>
      </c>
      <c r="C91" s="51" t="s">
        <v>328</v>
      </c>
      <c r="D91" s="56">
        <v>820</v>
      </c>
      <c r="E91" s="56">
        <v>820</v>
      </c>
      <c r="F91" s="56">
        <v>820</v>
      </c>
      <c r="G91" s="54" t="str">
        <f t="shared" si="9"/>
        <v>718</v>
      </c>
      <c r="H91" s="79" t="s">
        <v>23</v>
      </c>
    </row>
    <row r="92" spans="2:8" ht="69.95" customHeight="1">
      <c r="B92" s="66" t="s">
        <v>336</v>
      </c>
      <c r="C92" s="51" t="s">
        <v>131</v>
      </c>
      <c r="D92" s="56" t="s">
        <v>432</v>
      </c>
      <c r="E92" s="56" t="s">
        <v>432</v>
      </c>
      <c r="F92" s="56">
        <v>1120</v>
      </c>
      <c r="G92" s="54" t="str">
        <f t="shared" si="9"/>
        <v>727</v>
      </c>
      <c r="H92" s="78" t="s">
        <v>277</v>
      </c>
    </row>
    <row r="93" spans="2:8" ht="69.95" customHeight="1">
      <c r="B93" s="66" t="s">
        <v>132</v>
      </c>
      <c r="C93" s="51" t="s">
        <v>329</v>
      </c>
      <c r="D93" s="56" t="s">
        <v>432</v>
      </c>
      <c r="E93" s="56" t="s">
        <v>432</v>
      </c>
      <c r="F93" s="56">
        <v>720</v>
      </c>
      <c r="G93" s="54" t="str">
        <f t="shared" si="9"/>
        <v>732</v>
      </c>
      <c r="H93" s="78" t="s">
        <v>680</v>
      </c>
    </row>
    <row r="94" spans="2:8" ht="69.95" customHeight="1">
      <c r="B94" s="66" t="s">
        <v>134</v>
      </c>
      <c r="C94" s="51" t="s">
        <v>330</v>
      </c>
      <c r="D94" s="53" t="s">
        <v>431</v>
      </c>
      <c r="E94" s="56" t="s">
        <v>432</v>
      </c>
      <c r="F94" s="56" t="s">
        <v>432</v>
      </c>
      <c r="G94" s="54" t="str">
        <f t="shared" si="9"/>
        <v>803</v>
      </c>
      <c r="H94" s="78" t="s">
        <v>39</v>
      </c>
    </row>
    <row r="95" spans="2:8" ht="69.95" customHeight="1">
      <c r="B95" s="66" t="s">
        <v>384</v>
      </c>
      <c r="C95" s="51" t="s">
        <v>331</v>
      </c>
      <c r="D95" s="53" t="s">
        <v>431</v>
      </c>
      <c r="E95" s="53" t="s">
        <v>431</v>
      </c>
      <c r="F95" s="53" t="s">
        <v>431</v>
      </c>
      <c r="G95" s="54" t="str">
        <f t="shared" si="9"/>
        <v>923</v>
      </c>
      <c r="H95" s="78"/>
    </row>
    <row r="96" spans="2:8" ht="69.95" customHeight="1">
      <c r="B96" s="66" t="s">
        <v>136</v>
      </c>
      <c r="C96" s="51" t="s">
        <v>135</v>
      </c>
      <c r="D96" s="56">
        <v>110</v>
      </c>
      <c r="E96" s="56">
        <v>110</v>
      </c>
      <c r="F96" s="56">
        <v>110</v>
      </c>
      <c r="G96" s="54" t="str">
        <f t="shared" si="9"/>
        <v>924</v>
      </c>
      <c r="H96" s="78"/>
    </row>
    <row r="97" spans="2:8" ht="69.95" customHeight="1">
      <c r="B97" s="66" t="s">
        <v>137</v>
      </c>
      <c r="C97" s="51" t="s">
        <v>332</v>
      </c>
      <c r="D97" s="56">
        <v>310</v>
      </c>
      <c r="E97" s="56">
        <v>310</v>
      </c>
      <c r="F97" s="56">
        <v>310</v>
      </c>
      <c r="G97" s="54" t="str">
        <f t="shared" si="9"/>
        <v>926</v>
      </c>
      <c r="H97" s="78" t="s">
        <v>673</v>
      </c>
    </row>
    <row r="98" spans="2:8" ht="69.95" customHeight="1">
      <c r="B98" s="66" t="s">
        <v>139</v>
      </c>
      <c r="C98" s="51" t="s">
        <v>138</v>
      </c>
      <c r="D98" s="53" t="s">
        <v>431</v>
      </c>
      <c r="E98" s="53" t="s">
        <v>431</v>
      </c>
      <c r="F98" s="53" t="s">
        <v>431</v>
      </c>
      <c r="G98" s="54" t="str">
        <f t="shared" si="9"/>
        <v>976</v>
      </c>
      <c r="H98" s="78"/>
    </row>
    <row r="99" spans="2:8" ht="69.95" customHeight="1">
      <c r="B99" s="133" t="s">
        <v>142</v>
      </c>
      <c r="C99" s="134" t="s">
        <v>141</v>
      </c>
      <c r="D99" s="135" t="s">
        <v>431</v>
      </c>
      <c r="E99" s="135" t="s">
        <v>431</v>
      </c>
      <c r="F99" s="135" t="s">
        <v>431</v>
      </c>
      <c r="G99" s="136" t="str">
        <f t="shared" si="9"/>
        <v>989</v>
      </c>
      <c r="H99" s="137"/>
    </row>
    <row r="100" spans="2:8" s="1" customFormat="1" ht="69.95" customHeight="1">
      <c r="B100" s="336" t="s">
        <v>381</v>
      </c>
      <c r="C100" s="336"/>
      <c r="D100" s="336"/>
      <c r="E100" s="336"/>
      <c r="F100" s="336"/>
      <c r="G100" s="336"/>
      <c r="H100" s="336"/>
    </row>
    <row r="101" spans="2:8" ht="69.95" customHeight="1">
      <c r="B101" s="138" t="s">
        <v>348</v>
      </c>
      <c r="C101" s="139" t="s">
        <v>306</v>
      </c>
      <c r="D101" s="140">
        <v>720</v>
      </c>
      <c r="E101" s="56" t="s">
        <v>432</v>
      </c>
      <c r="F101" s="140" t="s">
        <v>432</v>
      </c>
      <c r="G101" s="141" t="str">
        <f t="shared" ref="G101:G118" si="11">C101</f>
        <v>420</v>
      </c>
      <c r="H101" s="142"/>
    </row>
    <row r="102" spans="2:8" ht="69.95" customHeight="1">
      <c r="B102" s="66" t="s">
        <v>348</v>
      </c>
      <c r="C102" s="51" t="s">
        <v>306</v>
      </c>
      <c r="D102" s="56" t="s">
        <v>432</v>
      </c>
      <c r="E102" s="56" t="s">
        <v>432</v>
      </c>
      <c r="F102" s="56">
        <v>410</v>
      </c>
      <c r="G102" s="54" t="str">
        <f t="shared" si="11"/>
        <v>420</v>
      </c>
      <c r="H102" s="78"/>
    </row>
    <row r="103" spans="2:8" ht="69.95" customHeight="1">
      <c r="B103" s="66" t="s">
        <v>349</v>
      </c>
      <c r="C103" s="51" t="s">
        <v>307</v>
      </c>
      <c r="D103" s="56">
        <v>720</v>
      </c>
      <c r="E103" s="56" t="s">
        <v>432</v>
      </c>
      <c r="F103" s="56" t="s">
        <v>432</v>
      </c>
      <c r="G103" s="54" t="str">
        <f t="shared" si="11"/>
        <v>421</v>
      </c>
      <c r="H103" s="78"/>
    </row>
    <row r="104" spans="2:8" ht="69.95" customHeight="1">
      <c r="B104" s="66" t="s">
        <v>349</v>
      </c>
      <c r="C104" s="51" t="s">
        <v>307</v>
      </c>
      <c r="D104" s="56" t="s">
        <v>432</v>
      </c>
      <c r="E104" s="56" t="s">
        <v>432</v>
      </c>
      <c r="F104" s="56">
        <v>410</v>
      </c>
      <c r="G104" s="54" t="str">
        <f t="shared" si="11"/>
        <v>421</v>
      </c>
      <c r="H104" s="78"/>
    </row>
    <row r="105" spans="2:8" ht="69.95" customHeight="1">
      <c r="B105" s="66" t="s">
        <v>350</v>
      </c>
      <c r="C105" s="51" t="s">
        <v>309</v>
      </c>
      <c r="D105" s="56">
        <v>0</v>
      </c>
      <c r="E105" s="56" t="s">
        <v>432</v>
      </c>
      <c r="F105" s="56" t="s">
        <v>432</v>
      </c>
      <c r="G105" s="54" t="str">
        <f t="shared" si="11"/>
        <v>431</v>
      </c>
      <c r="H105" s="78"/>
    </row>
    <row r="106" spans="2:8" ht="69.95" customHeight="1">
      <c r="B106" s="66" t="s">
        <v>351</v>
      </c>
      <c r="C106" s="51" t="s">
        <v>416</v>
      </c>
      <c r="D106" s="53" t="s">
        <v>431</v>
      </c>
      <c r="E106" s="56" t="s">
        <v>432</v>
      </c>
      <c r="F106" s="56" t="s">
        <v>432</v>
      </c>
      <c r="G106" s="54" t="str">
        <f t="shared" si="11"/>
        <v>432</v>
      </c>
      <c r="H106" s="78"/>
    </row>
    <row r="107" spans="2:8" ht="69.95" customHeight="1">
      <c r="B107" s="66" t="s">
        <v>352</v>
      </c>
      <c r="C107" s="51" t="s">
        <v>310</v>
      </c>
      <c r="D107" s="56">
        <v>410</v>
      </c>
      <c r="E107" s="56" t="s">
        <v>432</v>
      </c>
      <c r="F107" s="53" t="s">
        <v>431</v>
      </c>
      <c r="G107" s="54" t="str">
        <f>C107</f>
        <v>433</v>
      </c>
      <c r="H107" s="128"/>
    </row>
    <row r="108" spans="2:8" ht="69.95" customHeight="1">
      <c r="B108" s="66" t="s">
        <v>144</v>
      </c>
      <c r="C108" s="51" t="s">
        <v>505</v>
      </c>
      <c r="D108" s="56" t="s">
        <v>432</v>
      </c>
      <c r="E108" s="56" t="s">
        <v>432</v>
      </c>
      <c r="F108" s="56">
        <v>820</v>
      </c>
      <c r="G108" s="54" t="str">
        <f t="shared" si="11"/>
        <v>435</v>
      </c>
      <c r="H108" s="78"/>
    </row>
    <row r="109" spans="2:8" ht="69.95" customHeight="1">
      <c r="B109" s="66" t="s">
        <v>143</v>
      </c>
      <c r="C109" s="51" t="s">
        <v>311</v>
      </c>
      <c r="D109" s="56" t="s">
        <v>432</v>
      </c>
      <c r="E109" s="56" t="s">
        <v>432</v>
      </c>
      <c r="F109" s="56">
        <v>820</v>
      </c>
      <c r="G109" s="54" t="str">
        <f t="shared" si="11"/>
        <v>439</v>
      </c>
      <c r="H109" s="78"/>
    </row>
    <row r="110" spans="2:8" ht="69.95" customHeight="1">
      <c r="B110" s="66" t="s">
        <v>698</v>
      </c>
      <c r="C110" s="236" t="s">
        <v>613</v>
      </c>
      <c r="D110" s="56" t="s">
        <v>432</v>
      </c>
      <c r="E110" s="53" t="s">
        <v>431</v>
      </c>
      <c r="F110" s="56" t="s">
        <v>432</v>
      </c>
      <c r="G110" s="237" t="str">
        <f t="shared" si="11"/>
        <v>5A6</v>
      </c>
      <c r="H110" s="248"/>
    </row>
    <row r="111" spans="2:8" ht="69.95" customHeight="1">
      <c r="B111" s="245" t="s">
        <v>104</v>
      </c>
      <c r="C111" s="236" t="s">
        <v>661</v>
      </c>
      <c r="D111" s="56" t="s">
        <v>432</v>
      </c>
      <c r="E111" s="56" t="s">
        <v>432</v>
      </c>
      <c r="F111" s="56">
        <v>820</v>
      </c>
      <c r="G111" s="237" t="str">
        <f t="shared" si="11"/>
        <v>55Ε</v>
      </c>
      <c r="H111" s="246" t="s">
        <v>662</v>
      </c>
    </row>
    <row r="112" spans="2:8" s="1" customFormat="1" ht="69.95" customHeight="1">
      <c r="B112" s="336" t="s">
        <v>382</v>
      </c>
      <c r="C112" s="336"/>
      <c r="D112" s="336"/>
      <c r="E112" s="336"/>
      <c r="F112" s="336"/>
      <c r="G112" s="336"/>
      <c r="H112" s="336"/>
    </row>
    <row r="113" spans="2:8" ht="180.75" customHeight="1">
      <c r="B113" s="130" t="s">
        <v>425</v>
      </c>
      <c r="C113" s="51" t="s">
        <v>323</v>
      </c>
      <c r="D113" s="56" t="s">
        <v>432</v>
      </c>
      <c r="E113" s="56" t="s">
        <v>432</v>
      </c>
      <c r="F113" s="56">
        <v>770</v>
      </c>
      <c r="G113" s="54" t="str">
        <f>C113</f>
        <v>5RH</v>
      </c>
      <c r="H113" s="79" t="s">
        <v>33</v>
      </c>
    </row>
    <row r="114" spans="2:8" s="34" customFormat="1" ht="177.75" customHeight="1">
      <c r="B114" s="234" t="s">
        <v>423</v>
      </c>
      <c r="C114" s="51" t="s">
        <v>267</v>
      </c>
      <c r="D114" s="232" t="s">
        <v>432</v>
      </c>
      <c r="E114" s="232" t="s">
        <v>432</v>
      </c>
      <c r="F114" s="232">
        <v>920</v>
      </c>
      <c r="G114" s="54" t="str">
        <f>C114</f>
        <v>5EE</v>
      </c>
      <c r="H114" s="233" t="s">
        <v>653</v>
      </c>
    </row>
    <row r="115" spans="2:8" ht="155.25" customHeight="1">
      <c r="B115" s="130" t="s">
        <v>278</v>
      </c>
      <c r="C115" s="51" t="s">
        <v>3</v>
      </c>
      <c r="D115" s="56" t="s">
        <v>432</v>
      </c>
      <c r="E115" s="56" t="s">
        <v>432</v>
      </c>
      <c r="F115" s="56">
        <v>770</v>
      </c>
      <c r="G115" s="54" t="str">
        <f t="shared" si="11"/>
        <v>6KC</v>
      </c>
      <c r="H115" s="78" t="s">
        <v>1</v>
      </c>
    </row>
    <row r="116" spans="2:8" ht="97.5" customHeight="1">
      <c r="B116" s="130" t="s">
        <v>521</v>
      </c>
      <c r="C116" s="51" t="s">
        <v>15</v>
      </c>
      <c r="D116" s="56" t="s">
        <v>432</v>
      </c>
      <c r="E116" s="56" t="s">
        <v>432</v>
      </c>
      <c r="F116" s="56">
        <v>1220</v>
      </c>
      <c r="G116" s="54" t="str">
        <f t="shared" si="11"/>
        <v>6KE</v>
      </c>
      <c r="H116" s="78" t="s">
        <v>1</v>
      </c>
    </row>
    <row r="117" spans="2:8" ht="197.25" customHeight="1">
      <c r="B117" s="243" t="s">
        <v>671</v>
      </c>
      <c r="C117" s="51" t="s">
        <v>663</v>
      </c>
      <c r="D117" s="56" t="s">
        <v>432</v>
      </c>
      <c r="E117" s="56" t="s">
        <v>432</v>
      </c>
      <c r="F117" s="56">
        <v>760</v>
      </c>
      <c r="G117" s="54" t="str">
        <f t="shared" si="11"/>
        <v>6YU</v>
      </c>
      <c r="H117" s="244" t="s">
        <v>664</v>
      </c>
    </row>
    <row r="118" spans="2:8" ht="120" customHeight="1" thickBot="1">
      <c r="B118" s="130" t="s">
        <v>520</v>
      </c>
      <c r="C118" s="51" t="s">
        <v>128</v>
      </c>
      <c r="D118" s="56">
        <v>360</v>
      </c>
      <c r="E118" s="56" t="s">
        <v>432</v>
      </c>
      <c r="F118" s="56">
        <v>360</v>
      </c>
      <c r="G118" s="54" t="str">
        <f t="shared" si="11"/>
        <v>68A</v>
      </c>
      <c r="H118" s="84" t="s">
        <v>377</v>
      </c>
    </row>
    <row r="119" spans="2:8" s="1" customFormat="1" ht="69.95" customHeight="1">
      <c r="B119" s="336" t="s">
        <v>357</v>
      </c>
      <c r="C119" s="336"/>
      <c r="D119" s="336"/>
      <c r="E119" s="336"/>
      <c r="F119" s="336"/>
      <c r="G119" s="336"/>
      <c r="H119" s="336"/>
    </row>
    <row r="120" spans="2:8" s="247" customFormat="1" ht="69.95" customHeight="1">
      <c r="B120" s="66" t="s">
        <v>702</v>
      </c>
      <c r="C120" s="51" t="s">
        <v>700</v>
      </c>
      <c r="D120" s="56" t="s">
        <v>432</v>
      </c>
      <c r="E120" s="56">
        <v>750</v>
      </c>
      <c r="F120" s="56" t="s">
        <v>432</v>
      </c>
      <c r="G120" s="54" t="str">
        <f t="shared" ref="G120:G130" si="12">C120</f>
        <v>4DL</v>
      </c>
      <c r="H120" s="78"/>
    </row>
    <row r="121" spans="2:8" s="247" customFormat="1" ht="69.95" customHeight="1">
      <c r="B121" s="66" t="s">
        <v>703</v>
      </c>
      <c r="C121" s="51" t="s">
        <v>701</v>
      </c>
      <c r="D121" s="56" t="s">
        <v>432</v>
      </c>
      <c r="E121" s="56">
        <v>750</v>
      </c>
      <c r="F121" s="56" t="s">
        <v>432</v>
      </c>
      <c r="G121" s="54" t="str">
        <f t="shared" si="12"/>
        <v>4DT</v>
      </c>
      <c r="H121" s="78"/>
    </row>
    <row r="122" spans="2:8" ht="69.95" customHeight="1">
      <c r="B122" s="66" t="s">
        <v>4</v>
      </c>
      <c r="C122" s="51" t="s">
        <v>281</v>
      </c>
      <c r="D122" s="56">
        <v>310</v>
      </c>
      <c r="E122" s="56">
        <v>310</v>
      </c>
      <c r="F122" s="56">
        <v>310</v>
      </c>
      <c r="G122" s="54" t="str">
        <f t="shared" si="12"/>
        <v>5B2</v>
      </c>
      <c r="H122" s="78"/>
    </row>
    <row r="123" spans="2:8" ht="69.95" customHeight="1">
      <c r="B123" s="66" t="s">
        <v>5</v>
      </c>
      <c r="C123" s="51" t="s">
        <v>406</v>
      </c>
      <c r="D123" s="56">
        <v>310</v>
      </c>
      <c r="E123" s="56">
        <v>310</v>
      </c>
      <c r="F123" s="56">
        <v>310</v>
      </c>
      <c r="G123" s="54" t="str">
        <f t="shared" si="12"/>
        <v>5CA</v>
      </c>
      <c r="H123" s="78"/>
    </row>
    <row r="124" spans="2:8" ht="69.95" customHeight="1">
      <c r="B124" s="66" t="s">
        <v>7</v>
      </c>
      <c r="C124" s="51" t="s">
        <v>407</v>
      </c>
      <c r="D124" s="56">
        <v>560</v>
      </c>
      <c r="E124" s="56">
        <v>560</v>
      </c>
      <c r="F124" s="56">
        <v>560</v>
      </c>
      <c r="G124" s="54" t="str">
        <f t="shared" si="12"/>
        <v>5CC</v>
      </c>
      <c r="H124" s="78"/>
    </row>
    <row r="125" spans="2:8" ht="69.95" customHeight="1">
      <c r="B125" s="66" t="s">
        <v>9</v>
      </c>
      <c r="C125" s="51" t="s">
        <v>8</v>
      </c>
      <c r="D125" s="56">
        <v>560</v>
      </c>
      <c r="E125" s="56">
        <v>560</v>
      </c>
      <c r="F125" s="56">
        <v>560</v>
      </c>
      <c r="G125" s="54" t="str">
        <f t="shared" si="12"/>
        <v>5CD</v>
      </c>
      <c r="H125" s="78"/>
    </row>
    <row r="126" spans="2:8" ht="69.95" customHeight="1">
      <c r="B126" s="66" t="s">
        <v>11</v>
      </c>
      <c r="C126" s="51" t="s">
        <v>13</v>
      </c>
      <c r="D126" s="56">
        <v>560</v>
      </c>
      <c r="E126" s="56" t="s">
        <v>432</v>
      </c>
      <c r="F126" s="56">
        <v>560</v>
      </c>
      <c r="G126" s="54" t="str">
        <f t="shared" si="12"/>
        <v>5CE</v>
      </c>
      <c r="H126" s="78"/>
    </row>
    <row r="127" spans="2:8" ht="69.95" customHeight="1">
      <c r="B127" s="66" t="s">
        <v>174</v>
      </c>
      <c r="C127" s="51" t="s">
        <v>408</v>
      </c>
      <c r="D127" s="56">
        <v>0</v>
      </c>
      <c r="E127" s="56">
        <v>0</v>
      </c>
      <c r="F127" s="56">
        <v>0</v>
      </c>
      <c r="G127" s="54" t="str">
        <f t="shared" si="12"/>
        <v>5CF</v>
      </c>
      <c r="H127" s="78"/>
    </row>
    <row r="128" spans="2:8" s="34" customFormat="1" ht="69.95" customHeight="1">
      <c r="B128" s="253" t="s">
        <v>47</v>
      </c>
      <c r="C128" s="249" t="s">
        <v>48</v>
      </c>
      <c r="D128" s="56">
        <v>560</v>
      </c>
      <c r="E128" s="56" t="s">
        <v>432</v>
      </c>
      <c r="F128" s="56">
        <v>560</v>
      </c>
      <c r="G128" s="250" t="str">
        <f t="shared" si="12"/>
        <v>5DT</v>
      </c>
      <c r="H128" s="78"/>
    </row>
    <row r="129" spans="2:8" s="34" customFormat="1" ht="69.95" customHeight="1">
      <c r="B129" s="253" t="s">
        <v>47</v>
      </c>
      <c r="C129" s="249" t="s">
        <v>48</v>
      </c>
      <c r="D129" s="56" t="s">
        <v>432</v>
      </c>
      <c r="E129" s="56">
        <v>560</v>
      </c>
      <c r="F129" s="56" t="s">
        <v>432</v>
      </c>
      <c r="G129" s="250" t="str">
        <f t="shared" si="12"/>
        <v>5DT</v>
      </c>
      <c r="H129" s="78"/>
    </row>
    <row r="130" spans="2:8" ht="69.95" customHeight="1">
      <c r="B130" s="66" t="s">
        <v>12</v>
      </c>
      <c r="C130" s="51" t="s">
        <v>321</v>
      </c>
      <c r="D130" s="56">
        <v>560</v>
      </c>
      <c r="E130" s="56">
        <v>560</v>
      </c>
      <c r="F130" s="56">
        <v>560</v>
      </c>
      <c r="G130" s="54" t="str">
        <f t="shared" si="12"/>
        <v>58B</v>
      </c>
      <c r="H130" s="78"/>
    </row>
    <row r="131" spans="2:8" ht="69.95" customHeight="1">
      <c r="B131" s="66" t="s">
        <v>6</v>
      </c>
      <c r="C131" s="51" t="s">
        <v>289</v>
      </c>
      <c r="D131" s="56">
        <v>560</v>
      </c>
      <c r="E131" s="56">
        <v>560</v>
      </c>
      <c r="F131" s="56">
        <v>560</v>
      </c>
      <c r="G131" s="54" t="str">
        <f>C131</f>
        <v>210</v>
      </c>
      <c r="H131" s="78"/>
    </row>
    <row r="132" spans="2:8" ht="69.95" customHeight="1" thickBot="1">
      <c r="B132" s="66" t="s">
        <v>10</v>
      </c>
      <c r="C132" s="51" t="s">
        <v>295</v>
      </c>
      <c r="D132" s="56">
        <v>2000</v>
      </c>
      <c r="E132" s="56">
        <v>2000</v>
      </c>
      <c r="F132" s="56">
        <v>2000</v>
      </c>
      <c r="G132" s="54" t="str">
        <f>C132</f>
        <v>270</v>
      </c>
      <c r="H132" s="78" t="s">
        <v>687</v>
      </c>
    </row>
    <row r="133" spans="2:8" s="1" customFormat="1" ht="44.25" customHeight="1">
      <c r="B133" s="41" t="s">
        <v>440</v>
      </c>
      <c r="C133" s="42"/>
      <c r="D133" s="42"/>
      <c r="E133" s="42"/>
      <c r="F133" s="28"/>
      <c r="G133" s="28"/>
      <c r="H133" s="36"/>
    </row>
    <row r="134" spans="2:8" s="1" customFormat="1" ht="30.75" thickBot="1">
      <c r="B134" s="29" t="s">
        <v>454</v>
      </c>
      <c r="C134" s="30"/>
      <c r="D134" s="30"/>
      <c r="E134" s="30"/>
      <c r="F134" s="37"/>
      <c r="G134" s="37"/>
      <c r="H134" s="38"/>
    </row>
    <row r="135" spans="2:8" ht="15"/>
    <row r="136" spans="2:8" ht="15"/>
    <row r="137" spans="2:8" ht="15"/>
    <row r="138" spans="2:8" ht="15"/>
    <row r="139" spans="2:8" ht="15"/>
    <row r="140" spans="2:8" ht="15"/>
    <row r="141" spans="2:8" ht="15"/>
    <row r="142" spans="2:8" ht="15"/>
    <row r="143" spans="2:8" ht="15"/>
    <row r="144" spans="2:8" ht="15"/>
    <row r="145" ht="15"/>
    <row r="146" ht="15"/>
    <row r="147" ht="15"/>
    <row r="148" ht="15"/>
    <row r="149" ht="15"/>
    <row r="150" ht="15"/>
    <row r="151" ht="15"/>
    <row r="152" ht="15"/>
    <row r="153" ht="15"/>
    <row r="154" ht="15"/>
    <row r="155" ht="15"/>
    <row r="156" ht="15"/>
    <row r="157" ht="15"/>
    <row r="158" ht="15"/>
    <row r="159" ht="15"/>
    <row r="160" ht="15"/>
    <row r="161" ht="15"/>
    <row r="162" ht="15"/>
    <row r="163" ht="15"/>
    <row r="164" ht="15"/>
    <row r="165" ht="15"/>
    <row r="166" ht="15"/>
    <row r="167" ht="15"/>
    <row r="168" ht="15"/>
    <row r="169" ht="15"/>
    <row r="170" ht="15"/>
    <row r="171" ht="15"/>
    <row r="172" ht="15"/>
  </sheetData>
  <mergeCells count="12">
    <mergeCell ref="B119:H119"/>
    <mergeCell ref="B112:H112"/>
    <mergeCell ref="C69:C70"/>
    <mergeCell ref="G69:G70"/>
    <mergeCell ref="B69:B70"/>
    <mergeCell ref="B100:H100"/>
    <mergeCell ref="B1:C5"/>
    <mergeCell ref="G1:H5"/>
    <mergeCell ref="B7:C7"/>
    <mergeCell ref="B6:C6"/>
    <mergeCell ref="G6:H6"/>
    <mergeCell ref="G7:H7"/>
  </mergeCells>
  <phoneticPr fontId="91" type="noConversion"/>
  <conditionalFormatting sqref="D6 D101:F110 D111:E111 D122:F132 D113:F113 D115:F118 D30:F99 F6 D9:F28">
    <cfRule type="cellIs" dxfId="43" priority="14" stopIfTrue="1" operator="equal">
      <formula>"?"</formula>
    </cfRule>
  </conditionalFormatting>
  <conditionalFormatting sqref="D29:E29">
    <cfRule type="cellIs" dxfId="42" priority="9" stopIfTrue="1" operator="equal">
      <formula>"?"</formula>
    </cfRule>
  </conditionalFormatting>
  <conditionalFormatting sqref="F29">
    <cfRule type="cellIs" dxfId="41" priority="8" stopIfTrue="1" operator="equal">
      <formula>"?"</formula>
    </cfRule>
  </conditionalFormatting>
  <conditionalFormatting sqref="F111">
    <cfRule type="cellIs" dxfId="40" priority="7" stopIfTrue="1" operator="equal">
      <formula>"?"</formula>
    </cfRule>
  </conditionalFormatting>
  <conditionalFormatting sqref="E120:F121">
    <cfRule type="cellIs" dxfId="39" priority="6" stopIfTrue="1" operator="equal">
      <formula>"?"</formula>
    </cfRule>
  </conditionalFormatting>
  <conditionalFormatting sqref="D120:D121">
    <cfRule type="cellIs" dxfId="38" priority="5" stopIfTrue="1" operator="equal">
      <formula>"?"</formula>
    </cfRule>
  </conditionalFormatting>
  <conditionalFormatting sqref="F114">
    <cfRule type="cellIs" dxfId="37" priority="3" stopIfTrue="1" operator="equal">
      <formula>"?"</formula>
    </cfRule>
  </conditionalFormatting>
  <conditionalFormatting sqref="D114:E114">
    <cfRule type="cellIs" dxfId="36" priority="2" stopIfTrue="1" operator="equal">
      <formula>"?"</formula>
    </cfRule>
  </conditionalFormatting>
  <conditionalFormatting sqref="E6">
    <cfRule type="cellIs" dxfId="35" priority="1" stopIfTrue="1" operator="equal">
      <formula>"?"</formula>
    </cfRule>
  </conditionalFormatting>
  <hyperlinks>
    <hyperlink ref="B7:C7" location="'ΠΕΡΙΛΗΨΗ ΠΡΟΤΕΙΝΟΜΕΝΩΝ ΤΙΜΩΝ'!A1" display="Περίληψη προτεινόμενων τιμών"/>
  </hyperlinks>
  <printOptions horizontalCentered="1"/>
  <pageMargins left="0.19685039370078741" right="0.11811023622047245" top="0.28000000000000003" bottom="0.51181102362204722" header="0.28000000000000003" footer="0.51181102362204722"/>
  <pageSetup paperSize="9" scale="14" fitToHeight="2" orientation="portrait" r:id="rId1"/>
  <headerFooter alignWithMargins="0"/>
  <rowBreaks count="1" manualBreakCount="1">
    <brk id="63" min="1" max="9"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3"/>
  <sheetViews>
    <sheetView view="pageBreakPreview" topLeftCell="B1" zoomScale="27" zoomScaleNormal="100" workbookViewId="0">
      <selection activeCell="F11" sqref="F11"/>
    </sheetView>
  </sheetViews>
  <sheetFormatPr defaultColWidth="28" defaultRowHeight="52.5" customHeight="1"/>
  <cols>
    <col min="1" max="1" width="15" style="23" hidden="1" customWidth="1"/>
    <col min="2" max="2" width="221.5703125" style="23" customWidth="1"/>
    <col min="3" max="3" width="21.42578125" style="23" customWidth="1"/>
    <col min="4" max="4" width="50.7109375" style="23" customWidth="1"/>
    <col min="5" max="5" width="20.5703125" style="23" customWidth="1"/>
    <col min="6" max="6" width="231.140625" style="23" customWidth="1"/>
    <col min="7" max="16384" width="28" style="23"/>
  </cols>
  <sheetData>
    <row r="1" spans="2:6" s="225" customFormat="1" ht="61.5" customHeight="1">
      <c r="B1" s="316" t="s">
        <v>524</v>
      </c>
      <c r="C1" s="317"/>
      <c r="D1" s="63" t="s">
        <v>525</v>
      </c>
      <c r="E1" s="320"/>
      <c r="F1" s="321"/>
    </row>
    <row r="2" spans="2:6" s="225" customFormat="1" ht="108" customHeight="1">
      <c r="B2" s="318"/>
      <c r="C2" s="319"/>
      <c r="D2" s="60" t="s">
        <v>163</v>
      </c>
      <c r="E2" s="322"/>
      <c r="F2" s="323"/>
    </row>
    <row r="3" spans="2:6" s="225" customFormat="1" ht="72" customHeight="1">
      <c r="B3" s="318"/>
      <c r="C3" s="319"/>
      <c r="D3" s="60">
        <v>1368</v>
      </c>
      <c r="E3" s="322"/>
      <c r="F3" s="323"/>
    </row>
    <row r="4" spans="2:6" s="225" customFormat="1" ht="69" customHeight="1">
      <c r="B4" s="318"/>
      <c r="C4" s="319"/>
      <c r="D4" s="60" t="s">
        <v>379</v>
      </c>
      <c r="E4" s="322"/>
      <c r="F4" s="323"/>
    </row>
    <row r="5" spans="2:6" s="225" customFormat="1" ht="61.5" customHeight="1">
      <c r="B5" s="318"/>
      <c r="C5" s="319"/>
      <c r="D5" s="61" t="s">
        <v>380</v>
      </c>
      <c r="E5" s="322"/>
      <c r="F5" s="323"/>
    </row>
    <row r="6" spans="2:6" s="46" customFormat="1" ht="69.75" customHeight="1">
      <c r="B6" s="324" t="s">
        <v>427</v>
      </c>
      <c r="C6" s="325"/>
      <c r="D6" s="47">
        <v>23950</v>
      </c>
      <c r="E6" s="310"/>
      <c r="F6" s="311"/>
    </row>
    <row r="7" spans="2:6" s="46" customFormat="1" ht="66.75" customHeight="1">
      <c r="B7" s="312" t="s">
        <v>226</v>
      </c>
      <c r="C7" s="313"/>
      <c r="D7" s="48" t="s">
        <v>168</v>
      </c>
      <c r="E7" s="310"/>
      <c r="F7" s="311"/>
    </row>
    <row r="8" spans="2:6" ht="60" customHeight="1">
      <c r="B8" s="64" t="s">
        <v>373</v>
      </c>
      <c r="C8" s="49" t="s">
        <v>429</v>
      </c>
      <c r="D8" s="50"/>
      <c r="E8" s="49" t="s">
        <v>429</v>
      </c>
      <c r="F8" s="65" t="s">
        <v>372</v>
      </c>
    </row>
    <row r="9" spans="2:6" ht="69.95" customHeight="1">
      <c r="B9" s="66" t="s">
        <v>44</v>
      </c>
      <c r="C9" s="51"/>
      <c r="D9" s="53" t="s">
        <v>431</v>
      </c>
      <c r="E9" s="54"/>
      <c r="F9" s="78"/>
    </row>
    <row r="10" spans="2:6" ht="69.95" customHeight="1">
      <c r="B10" s="66" t="s">
        <v>464</v>
      </c>
      <c r="C10" s="51"/>
      <c r="D10" s="53" t="s">
        <v>431</v>
      </c>
      <c r="E10" s="54"/>
      <c r="F10" s="78"/>
    </row>
    <row r="11" spans="2:6" ht="69.95" customHeight="1">
      <c r="B11" s="66" t="s">
        <v>106</v>
      </c>
      <c r="C11" s="51"/>
      <c r="D11" s="53" t="s">
        <v>431</v>
      </c>
      <c r="E11" s="54"/>
      <c r="F11" s="78"/>
    </row>
    <row r="12" spans="2:6" ht="69.95" customHeight="1">
      <c r="B12" s="66" t="s">
        <v>67</v>
      </c>
      <c r="C12" s="51"/>
      <c r="D12" s="53" t="s">
        <v>431</v>
      </c>
      <c r="E12" s="54"/>
      <c r="F12" s="78"/>
    </row>
    <row r="13" spans="2:6" ht="69.95" customHeight="1">
      <c r="B13" s="66" t="s">
        <v>68</v>
      </c>
      <c r="C13" s="51"/>
      <c r="D13" s="53" t="s">
        <v>431</v>
      </c>
      <c r="E13" s="54"/>
      <c r="F13" s="78"/>
    </row>
    <row r="14" spans="2:6" ht="69.95" customHeight="1">
      <c r="B14" s="66" t="s">
        <v>365</v>
      </c>
      <c r="C14" s="51" t="s">
        <v>433</v>
      </c>
      <c r="D14" s="53" t="s">
        <v>431</v>
      </c>
      <c r="E14" s="54" t="str">
        <f t="shared" ref="E14:E45" si="0">C14</f>
        <v>009</v>
      </c>
      <c r="F14" s="78"/>
    </row>
    <row r="15" spans="2:6" ht="69.95" customHeight="1">
      <c r="B15" s="66" t="s">
        <v>76</v>
      </c>
      <c r="C15" s="51" t="s">
        <v>158</v>
      </c>
      <c r="D15" s="56">
        <v>130</v>
      </c>
      <c r="E15" s="54" t="str">
        <f t="shared" si="0"/>
        <v>018</v>
      </c>
      <c r="F15" s="78"/>
    </row>
    <row r="16" spans="2:6" ht="69.95" customHeight="1">
      <c r="B16" s="66" t="s">
        <v>333</v>
      </c>
      <c r="C16" s="51" t="s">
        <v>456</v>
      </c>
      <c r="D16" s="53" t="s">
        <v>431</v>
      </c>
      <c r="E16" s="54" t="str">
        <f t="shared" si="0"/>
        <v>023</v>
      </c>
      <c r="F16" s="78"/>
    </row>
    <row r="17" spans="2:6" ht="69.95" customHeight="1">
      <c r="B17" s="66" t="s">
        <v>107</v>
      </c>
      <c r="C17" s="51" t="s">
        <v>285</v>
      </c>
      <c r="D17" s="53" t="s">
        <v>431</v>
      </c>
      <c r="E17" s="54" t="str">
        <f t="shared" si="0"/>
        <v>028</v>
      </c>
      <c r="F17" s="78"/>
    </row>
    <row r="18" spans="2:6" ht="102.75" customHeight="1">
      <c r="B18" s="82" t="s">
        <v>126</v>
      </c>
      <c r="C18" s="51" t="s">
        <v>435</v>
      </c>
      <c r="D18" s="53" t="s">
        <v>431</v>
      </c>
      <c r="E18" s="54" t="str">
        <f t="shared" si="0"/>
        <v>041</v>
      </c>
      <c r="F18" s="78"/>
    </row>
    <row r="19" spans="2:6" ht="69.95" customHeight="1">
      <c r="B19" s="66" t="s">
        <v>180</v>
      </c>
      <c r="C19" s="59" t="s">
        <v>179</v>
      </c>
      <c r="D19" s="53" t="s">
        <v>431</v>
      </c>
      <c r="E19" s="54" t="str">
        <f t="shared" si="0"/>
        <v>052</v>
      </c>
      <c r="F19" s="78"/>
    </row>
    <row r="20" spans="2:6" ht="69.95" customHeight="1">
      <c r="B20" s="66" t="s">
        <v>506</v>
      </c>
      <c r="C20" s="51" t="s">
        <v>507</v>
      </c>
      <c r="D20" s="56">
        <v>40</v>
      </c>
      <c r="E20" s="54" t="str">
        <f t="shared" si="0"/>
        <v>064</v>
      </c>
      <c r="F20" s="78" t="s">
        <v>535</v>
      </c>
    </row>
    <row r="21" spans="2:6" ht="69.95" customHeight="1">
      <c r="B21" s="66" t="s">
        <v>145</v>
      </c>
      <c r="C21" s="51" t="s">
        <v>504</v>
      </c>
      <c r="D21" s="56">
        <v>160</v>
      </c>
      <c r="E21" s="54" t="str">
        <f t="shared" si="0"/>
        <v>070</v>
      </c>
      <c r="F21" s="78"/>
    </row>
    <row r="22" spans="2:6" ht="69.95" customHeight="1">
      <c r="B22" s="66" t="s">
        <v>436</v>
      </c>
      <c r="C22" s="51" t="s">
        <v>437</v>
      </c>
      <c r="D22" s="53" t="s">
        <v>431</v>
      </c>
      <c r="E22" s="54" t="str">
        <f t="shared" si="0"/>
        <v>097</v>
      </c>
      <c r="F22" s="78"/>
    </row>
    <row r="23" spans="2:6" ht="69.95" customHeight="1">
      <c r="B23" s="66" t="s">
        <v>463</v>
      </c>
      <c r="C23" s="51" t="s">
        <v>286</v>
      </c>
      <c r="D23" s="56">
        <v>160</v>
      </c>
      <c r="E23" s="54" t="str">
        <f t="shared" si="0"/>
        <v>102</v>
      </c>
      <c r="F23" s="78" t="s">
        <v>16</v>
      </c>
    </row>
    <row r="24" spans="2:6" ht="69.95" customHeight="1">
      <c r="B24" s="66" t="s">
        <v>334</v>
      </c>
      <c r="C24" s="51" t="s">
        <v>287</v>
      </c>
      <c r="D24" s="53" t="s">
        <v>431</v>
      </c>
      <c r="E24" s="54" t="str">
        <f t="shared" si="0"/>
        <v>132</v>
      </c>
      <c r="F24" s="78"/>
    </row>
    <row r="25" spans="2:6" ht="69.95" customHeight="1">
      <c r="B25" s="66" t="s">
        <v>282</v>
      </c>
      <c r="C25" s="51" t="s">
        <v>511</v>
      </c>
      <c r="D25" s="53" t="s">
        <v>431</v>
      </c>
      <c r="E25" s="54" t="str">
        <f t="shared" si="0"/>
        <v>140</v>
      </c>
      <c r="F25" s="78" t="s">
        <v>536</v>
      </c>
    </row>
    <row r="26" spans="2:6" ht="86.25" customHeight="1">
      <c r="B26" s="66" t="s">
        <v>453</v>
      </c>
      <c r="C26" s="51" t="s">
        <v>512</v>
      </c>
      <c r="D26" s="56">
        <v>670</v>
      </c>
      <c r="E26" s="54" t="str">
        <f t="shared" si="0"/>
        <v>177</v>
      </c>
      <c r="F26" s="79" t="s">
        <v>276</v>
      </c>
    </row>
    <row r="27" spans="2:6" ht="69.95" customHeight="1">
      <c r="B27" s="66" t="s">
        <v>335</v>
      </c>
      <c r="C27" s="51" t="s">
        <v>288</v>
      </c>
      <c r="D27" s="53" t="s">
        <v>431</v>
      </c>
      <c r="E27" s="54" t="str">
        <f t="shared" si="0"/>
        <v>195</v>
      </c>
      <c r="F27" s="78"/>
    </row>
    <row r="28" spans="2:6" ht="86.25" customHeight="1">
      <c r="B28" s="66" t="s">
        <v>337</v>
      </c>
      <c r="C28" s="51" t="s">
        <v>290</v>
      </c>
      <c r="D28" s="56">
        <v>1250</v>
      </c>
      <c r="E28" s="54" t="str">
        <f t="shared" si="0"/>
        <v>211</v>
      </c>
      <c r="F28" s="79" t="s">
        <v>676</v>
      </c>
    </row>
    <row r="29" spans="2:6" ht="122.25" customHeight="1">
      <c r="B29" s="66" t="s">
        <v>336</v>
      </c>
      <c r="C29" s="51" t="s">
        <v>291</v>
      </c>
      <c r="D29" s="56">
        <v>1330</v>
      </c>
      <c r="E29" s="54" t="str">
        <f t="shared" si="0"/>
        <v>212</v>
      </c>
      <c r="F29" s="79" t="s">
        <v>675</v>
      </c>
    </row>
    <row r="30" spans="2:6" ht="69.95" customHeight="1">
      <c r="B30" s="66" t="s">
        <v>147</v>
      </c>
      <c r="C30" s="51" t="s">
        <v>292</v>
      </c>
      <c r="D30" s="56">
        <v>310</v>
      </c>
      <c r="E30" s="54" t="str">
        <f t="shared" si="0"/>
        <v>213</v>
      </c>
      <c r="F30" s="78" t="s">
        <v>237</v>
      </c>
    </row>
    <row r="31" spans="2:6" ht="69.95" customHeight="1">
      <c r="B31" s="66" t="s">
        <v>338</v>
      </c>
      <c r="C31" s="51" t="s">
        <v>293</v>
      </c>
      <c r="D31" s="56">
        <v>720</v>
      </c>
      <c r="E31" s="54" t="str">
        <f t="shared" si="0"/>
        <v>230</v>
      </c>
      <c r="F31" s="78" t="s">
        <v>17</v>
      </c>
    </row>
    <row r="32" spans="2:6" ht="69.95" customHeight="1">
      <c r="B32" s="66" t="s">
        <v>420</v>
      </c>
      <c r="C32" s="51" t="s">
        <v>294</v>
      </c>
      <c r="D32" s="53" t="s">
        <v>431</v>
      </c>
      <c r="E32" s="54" t="str">
        <f t="shared" si="0"/>
        <v>245</v>
      </c>
      <c r="F32" s="78"/>
    </row>
    <row r="33" spans="2:6" ht="105" customHeight="1">
      <c r="B33" s="82" t="s">
        <v>690</v>
      </c>
      <c r="C33" s="51" t="s">
        <v>395</v>
      </c>
      <c r="D33" s="56">
        <v>250</v>
      </c>
      <c r="E33" s="54" t="str">
        <f t="shared" si="0"/>
        <v>253</v>
      </c>
      <c r="F33" s="143" t="s">
        <v>375</v>
      </c>
    </row>
    <row r="34" spans="2:6" ht="69.95" customHeight="1">
      <c r="B34" s="66" t="s">
        <v>271</v>
      </c>
      <c r="C34" s="51" t="s">
        <v>296</v>
      </c>
      <c r="D34" s="56">
        <v>170</v>
      </c>
      <c r="E34" s="54" t="str">
        <f t="shared" si="0"/>
        <v>275</v>
      </c>
      <c r="F34" s="78"/>
    </row>
    <row r="35" spans="2:6" ht="69.95" customHeight="1">
      <c r="B35" s="66" t="s">
        <v>339</v>
      </c>
      <c r="C35" s="51" t="s">
        <v>297</v>
      </c>
      <c r="D35" s="53" t="s">
        <v>431</v>
      </c>
      <c r="E35" s="54" t="str">
        <f t="shared" si="0"/>
        <v>320</v>
      </c>
      <c r="F35" s="78"/>
    </row>
    <row r="36" spans="2:6" ht="86.25" customHeight="1">
      <c r="B36" s="66" t="s">
        <v>52</v>
      </c>
      <c r="C36" s="51" t="s">
        <v>298</v>
      </c>
      <c r="D36" s="56">
        <v>310</v>
      </c>
      <c r="E36" s="54" t="str">
        <f t="shared" si="0"/>
        <v>321</v>
      </c>
      <c r="F36" s="79" t="s">
        <v>682</v>
      </c>
    </row>
    <row r="37" spans="2:6" ht="69.95" customHeight="1">
      <c r="B37" s="66" t="s">
        <v>340</v>
      </c>
      <c r="C37" s="51" t="s">
        <v>299</v>
      </c>
      <c r="D37" s="53" t="s">
        <v>431</v>
      </c>
      <c r="E37" s="54" t="str">
        <f t="shared" si="0"/>
        <v>339</v>
      </c>
      <c r="F37" s="78"/>
    </row>
    <row r="38" spans="2:6" ht="69.95" customHeight="1">
      <c r="B38" s="66" t="s">
        <v>422</v>
      </c>
      <c r="C38" s="51" t="s">
        <v>300</v>
      </c>
      <c r="D38" s="56">
        <v>160</v>
      </c>
      <c r="E38" s="54" t="str">
        <f t="shared" si="0"/>
        <v>341</v>
      </c>
      <c r="F38" s="78" t="s">
        <v>18</v>
      </c>
    </row>
    <row r="39" spans="2:6" ht="105.75" customHeight="1">
      <c r="B39" s="66" t="s">
        <v>441</v>
      </c>
      <c r="C39" s="51" t="s">
        <v>301</v>
      </c>
      <c r="D39" s="56">
        <v>310</v>
      </c>
      <c r="E39" s="54" t="str">
        <f t="shared" si="0"/>
        <v>377</v>
      </c>
      <c r="F39" s="79" t="s">
        <v>674</v>
      </c>
    </row>
    <row r="40" spans="2:6" ht="69.95" customHeight="1">
      <c r="B40" s="66" t="s">
        <v>53</v>
      </c>
      <c r="C40" s="51" t="s">
        <v>302</v>
      </c>
      <c r="D40" s="53" t="s">
        <v>431</v>
      </c>
      <c r="E40" s="54" t="str">
        <f t="shared" si="0"/>
        <v>392</v>
      </c>
      <c r="F40" s="78"/>
    </row>
    <row r="41" spans="2:6" ht="69.95" customHeight="1">
      <c r="B41" s="66" t="s">
        <v>149</v>
      </c>
      <c r="C41" s="51" t="s">
        <v>303</v>
      </c>
      <c r="D41" s="56">
        <v>1220</v>
      </c>
      <c r="E41" s="54" t="str">
        <f t="shared" si="0"/>
        <v>400</v>
      </c>
      <c r="F41" s="78" t="s">
        <v>684</v>
      </c>
    </row>
    <row r="42" spans="2:6" ht="69.95" customHeight="1">
      <c r="B42" s="66" t="s">
        <v>467</v>
      </c>
      <c r="C42" s="51" t="s">
        <v>305</v>
      </c>
      <c r="D42" s="56">
        <v>260</v>
      </c>
      <c r="E42" s="54" t="str">
        <f t="shared" si="0"/>
        <v>416</v>
      </c>
      <c r="F42" s="78"/>
    </row>
    <row r="43" spans="2:6" ht="69.95" customHeight="1">
      <c r="B43" s="66" t="s">
        <v>153</v>
      </c>
      <c r="C43" s="51" t="s">
        <v>312</v>
      </c>
      <c r="D43" s="56">
        <v>210</v>
      </c>
      <c r="E43" s="54" t="str">
        <f t="shared" si="0"/>
        <v>452</v>
      </c>
      <c r="F43" s="78" t="s">
        <v>0</v>
      </c>
    </row>
    <row r="44" spans="2:6" ht="69.95" customHeight="1">
      <c r="B44" s="66" t="s">
        <v>353</v>
      </c>
      <c r="C44" s="51" t="s">
        <v>313</v>
      </c>
      <c r="D44" s="53" t="s">
        <v>431</v>
      </c>
      <c r="E44" s="54" t="str">
        <f t="shared" si="0"/>
        <v>454</v>
      </c>
      <c r="F44" s="78" t="s">
        <v>37</v>
      </c>
    </row>
    <row r="45" spans="2:6" ht="69.95" customHeight="1">
      <c r="B45" s="66" t="s">
        <v>274</v>
      </c>
      <c r="C45" s="51" t="s">
        <v>304</v>
      </c>
      <c r="D45" s="53" t="s">
        <v>431</v>
      </c>
      <c r="E45" s="54" t="str">
        <f t="shared" si="0"/>
        <v>40Y</v>
      </c>
      <c r="F45" s="78" t="s">
        <v>275</v>
      </c>
    </row>
    <row r="46" spans="2:6" ht="69.95" customHeight="1">
      <c r="B46" s="66" t="s">
        <v>347</v>
      </c>
      <c r="C46" s="51" t="s">
        <v>308</v>
      </c>
      <c r="D46" s="53" t="s">
        <v>431</v>
      </c>
      <c r="E46" s="54" t="str">
        <f t="shared" ref="E46:E81" si="1">C46</f>
        <v>42F</v>
      </c>
      <c r="F46" s="78"/>
    </row>
    <row r="47" spans="2:6" ht="69.95" customHeight="1">
      <c r="B47" s="66" t="s">
        <v>359</v>
      </c>
      <c r="C47" s="51" t="s">
        <v>314</v>
      </c>
      <c r="D47" s="53" t="s">
        <v>431</v>
      </c>
      <c r="E47" s="54" t="str">
        <f t="shared" si="1"/>
        <v>48F</v>
      </c>
      <c r="F47" s="78"/>
    </row>
    <row r="48" spans="2:6" ht="69.95" customHeight="1">
      <c r="B48" s="66" t="s">
        <v>150</v>
      </c>
      <c r="C48" s="51" t="s">
        <v>509</v>
      </c>
      <c r="D48" s="56">
        <v>160</v>
      </c>
      <c r="E48" s="54" t="str">
        <f t="shared" si="1"/>
        <v>4CS</v>
      </c>
      <c r="F48" s="78" t="s">
        <v>673</v>
      </c>
    </row>
    <row r="49" spans="2:6" ht="89.25" customHeight="1">
      <c r="B49" s="82" t="s">
        <v>273</v>
      </c>
      <c r="C49" s="51" t="s">
        <v>151</v>
      </c>
      <c r="D49" s="56">
        <v>1520</v>
      </c>
      <c r="E49" s="54" t="str">
        <f t="shared" si="1"/>
        <v>4CU</v>
      </c>
      <c r="F49" s="78" t="s">
        <v>25</v>
      </c>
    </row>
    <row r="50" spans="2:6" ht="69.95" customHeight="1">
      <c r="B50" s="66" t="s">
        <v>342</v>
      </c>
      <c r="C50" s="51" t="s">
        <v>426</v>
      </c>
      <c r="D50" s="56">
        <v>0</v>
      </c>
      <c r="E50" s="54" t="str">
        <f t="shared" si="1"/>
        <v>4FU</v>
      </c>
      <c r="F50" s="78" t="s">
        <v>42</v>
      </c>
    </row>
    <row r="51" spans="2:6" ht="69.95" customHeight="1">
      <c r="B51" s="66" t="s">
        <v>167</v>
      </c>
      <c r="C51" s="51" t="s">
        <v>46</v>
      </c>
      <c r="D51" s="53" t="s">
        <v>431</v>
      </c>
      <c r="E51" s="54" t="str">
        <f t="shared" si="1"/>
        <v>4GF</v>
      </c>
      <c r="F51" s="78"/>
    </row>
    <row r="52" spans="2:6" ht="69.95" customHeight="1">
      <c r="B52" s="66" t="s">
        <v>345</v>
      </c>
      <c r="C52" s="51" t="s">
        <v>455</v>
      </c>
      <c r="D52" s="56">
        <v>210</v>
      </c>
      <c r="E52" s="54" t="str">
        <f t="shared" si="1"/>
        <v>4MP</v>
      </c>
      <c r="F52" s="78"/>
    </row>
    <row r="53" spans="2:6" ht="69.95" customHeight="1">
      <c r="B53" s="66" t="s">
        <v>346</v>
      </c>
      <c r="C53" s="51" t="s">
        <v>315</v>
      </c>
      <c r="D53" s="53" t="s">
        <v>431</v>
      </c>
      <c r="E53" s="54" t="str">
        <f t="shared" si="1"/>
        <v>4MQ</v>
      </c>
      <c r="F53" s="78"/>
    </row>
    <row r="54" spans="2:6" ht="69.95" customHeight="1">
      <c r="B54" s="66" t="s">
        <v>98</v>
      </c>
      <c r="C54" s="51" t="s">
        <v>515</v>
      </c>
      <c r="D54" s="56">
        <v>160</v>
      </c>
      <c r="E54" s="54" t="str">
        <f t="shared" si="1"/>
        <v>4RR</v>
      </c>
      <c r="F54" s="78" t="s">
        <v>677</v>
      </c>
    </row>
    <row r="55" spans="2:6" ht="84" customHeight="1">
      <c r="B55" s="66" t="s">
        <v>105</v>
      </c>
      <c r="C55" s="51" t="s">
        <v>419</v>
      </c>
      <c r="D55" s="56">
        <v>410</v>
      </c>
      <c r="E55" s="54" t="str">
        <f t="shared" si="1"/>
        <v>4SU</v>
      </c>
      <c r="F55" s="79" t="s">
        <v>685</v>
      </c>
    </row>
    <row r="56" spans="2:6" ht="69.95" customHeight="1">
      <c r="B56" s="66" t="s">
        <v>133</v>
      </c>
      <c r="C56" s="51" t="s">
        <v>316</v>
      </c>
      <c r="D56" s="53" t="s">
        <v>431</v>
      </c>
      <c r="E56" s="54" t="str">
        <f t="shared" si="1"/>
        <v>4UE</v>
      </c>
      <c r="F56" s="78"/>
    </row>
    <row r="57" spans="2:6" ht="69.95" customHeight="1">
      <c r="B57" s="66" t="s">
        <v>523</v>
      </c>
      <c r="C57" s="51" t="s">
        <v>522</v>
      </c>
      <c r="D57" s="56">
        <v>60</v>
      </c>
      <c r="E57" s="54" t="str">
        <f t="shared" si="1"/>
        <v>4YV</v>
      </c>
      <c r="F57" s="143" t="s">
        <v>236</v>
      </c>
    </row>
    <row r="58" spans="2:6" ht="69.95" customHeight="1">
      <c r="B58" s="66" t="s">
        <v>363</v>
      </c>
      <c r="C58" s="51" t="s">
        <v>317</v>
      </c>
      <c r="D58" s="53" t="s">
        <v>431</v>
      </c>
      <c r="E58" s="54" t="str">
        <f t="shared" si="1"/>
        <v>505</v>
      </c>
      <c r="F58" s="78"/>
    </row>
    <row r="59" spans="2:6" ht="69.95" customHeight="1">
      <c r="B59" s="66" t="s">
        <v>125</v>
      </c>
      <c r="C59" s="51" t="s">
        <v>318</v>
      </c>
      <c r="D59" s="56">
        <v>110</v>
      </c>
      <c r="E59" s="54" t="str">
        <f t="shared" si="1"/>
        <v>525</v>
      </c>
      <c r="F59" s="78" t="s">
        <v>19</v>
      </c>
    </row>
    <row r="60" spans="2:6" ht="69.95" customHeight="1">
      <c r="B60" s="66" t="s">
        <v>140</v>
      </c>
      <c r="C60" s="51" t="s">
        <v>319</v>
      </c>
      <c r="D60" s="53" t="s">
        <v>431</v>
      </c>
      <c r="E60" s="54" t="str">
        <f t="shared" si="1"/>
        <v>52A</v>
      </c>
      <c r="F60" s="78"/>
    </row>
    <row r="61" spans="2:6" ht="69.95" customHeight="1">
      <c r="B61" s="66" t="s">
        <v>124</v>
      </c>
      <c r="C61" s="51" t="s">
        <v>320</v>
      </c>
      <c r="D61" s="56">
        <v>260</v>
      </c>
      <c r="E61" s="54" t="str">
        <f t="shared" si="1"/>
        <v>52B</v>
      </c>
      <c r="F61" s="78" t="s">
        <v>20</v>
      </c>
    </row>
    <row r="62" spans="2:6" ht="105.75" customHeight="1">
      <c r="B62" s="82" t="s">
        <v>691</v>
      </c>
      <c r="C62" s="51" t="s">
        <v>56</v>
      </c>
      <c r="D62" s="56">
        <v>460</v>
      </c>
      <c r="E62" s="54" t="str">
        <f t="shared" si="1"/>
        <v>57J</v>
      </c>
      <c r="F62" s="146" t="s">
        <v>376</v>
      </c>
    </row>
    <row r="63" spans="2:6" ht="69.95" customHeight="1">
      <c r="B63" s="66" t="s">
        <v>178</v>
      </c>
      <c r="C63" s="51" t="s">
        <v>322</v>
      </c>
      <c r="D63" s="53" t="s">
        <v>431</v>
      </c>
      <c r="E63" s="54" t="str">
        <f t="shared" si="1"/>
        <v>5DE</v>
      </c>
      <c r="F63" s="78"/>
    </row>
    <row r="64" spans="2:6" ht="69.95" customHeight="1">
      <c r="B64" s="66" t="s">
        <v>120</v>
      </c>
      <c r="C64" s="51" t="s">
        <v>119</v>
      </c>
      <c r="D64" s="56">
        <v>40</v>
      </c>
      <c r="E64" s="54" t="str">
        <f t="shared" si="1"/>
        <v>5KW</v>
      </c>
      <c r="F64" s="78" t="s">
        <v>686</v>
      </c>
    </row>
    <row r="65" spans="2:6" ht="69.95" customHeight="1">
      <c r="B65" s="66" t="s">
        <v>122</v>
      </c>
      <c r="C65" s="51" t="s">
        <v>123</v>
      </c>
      <c r="D65" s="53" t="s">
        <v>431</v>
      </c>
      <c r="E65" s="54" t="str">
        <f t="shared" si="1"/>
        <v>5VF</v>
      </c>
      <c r="F65" s="78"/>
    </row>
    <row r="66" spans="2:6" ht="69.95" customHeight="1">
      <c r="B66" s="66" t="s">
        <v>169</v>
      </c>
      <c r="C66" s="51" t="s">
        <v>324</v>
      </c>
      <c r="D66" s="53" t="s">
        <v>431</v>
      </c>
      <c r="E66" s="54" t="str">
        <f t="shared" si="1"/>
        <v>614</v>
      </c>
      <c r="F66" s="78"/>
    </row>
    <row r="67" spans="2:6" ht="69.95" customHeight="1">
      <c r="B67" s="66" t="s">
        <v>129</v>
      </c>
      <c r="C67" s="51" t="s">
        <v>325</v>
      </c>
      <c r="D67" s="53" t="s">
        <v>431</v>
      </c>
      <c r="E67" s="54" t="str">
        <f t="shared" si="1"/>
        <v>693</v>
      </c>
      <c r="F67" s="78" t="s">
        <v>38</v>
      </c>
    </row>
    <row r="68" spans="2:6" ht="69.95" customHeight="1">
      <c r="B68" s="66" t="s">
        <v>121</v>
      </c>
      <c r="C68" s="51" t="s">
        <v>2</v>
      </c>
      <c r="D68" s="56">
        <v>310</v>
      </c>
      <c r="E68" s="54" t="str">
        <f t="shared" si="1"/>
        <v>65W</v>
      </c>
      <c r="F68" s="78" t="s">
        <v>32</v>
      </c>
    </row>
    <row r="69" spans="2:6" ht="92.25" customHeight="1">
      <c r="B69" s="66" t="s">
        <v>173</v>
      </c>
      <c r="C69" s="51" t="s">
        <v>51</v>
      </c>
      <c r="D69" s="56">
        <v>60</v>
      </c>
      <c r="E69" s="54" t="str">
        <f t="shared" si="1"/>
        <v>68R</v>
      </c>
      <c r="F69" s="79" t="s">
        <v>22</v>
      </c>
    </row>
    <row r="70" spans="2:6" ht="89.25" customHeight="1">
      <c r="B70" s="82" t="s">
        <v>272</v>
      </c>
      <c r="C70" s="51" t="s">
        <v>14</v>
      </c>
      <c r="D70" s="56">
        <v>1730</v>
      </c>
      <c r="E70" s="54" t="str">
        <f t="shared" si="1"/>
        <v>6BT</v>
      </c>
      <c r="F70" s="78" t="s">
        <v>154</v>
      </c>
    </row>
    <row r="71" spans="2:6" ht="105.75" customHeight="1">
      <c r="B71" s="82" t="s">
        <v>270</v>
      </c>
      <c r="C71" s="51" t="s">
        <v>269</v>
      </c>
      <c r="D71" s="56">
        <v>220</v>
      </c>
      <c r="E71" s="54" t="str">
        <f t="shared" si="1"/>
        <v>6FV</v>
      </c>
      <c r="F71" s="78" t="s">
        <v>21</v>
      </c>
    </row>
    <row r="72" spans="2:6" ht="69.95" customHeight="1">
      <c r="B72" s="66" t="s">
        <v>130</v>
      </c>
      <c r="C72" s="51" t="s">
        <v>326</v>
      </c>
      <c r="D72" s="56">
        <v>30</v>
      </c>
      <c r="E72" s="54" t="str">
        <f t="shared" si="1"/>
        <v>709</v>
      </c>
      <c r="F72" s="78" t="s">
        <v>24</v>
      </c>
    </row>
    <row r="73" spans="2:6" ht="86.25" customHeight="1">
      <c r="B73" s="66" t="s">
        <v>155</v>
      </c>
      <c r="C73" s="51" t="s">
        <v>327</v>
      </c>
      <c r="D73" s="53" t="s">
        <v>431</v>
      </c>
      <c r="E73" s="54" t="str">
        <f t="shared" si="1"/>
        <v>717</v>
      </c>
      <c r="F73" s="79"/>
    </row>
    <row r="74" spans="2:6" ht="78" customHeight="1">
      <c r="B74" s="66" t="s">
        <v>108</v>
      </c>
      <c r="C74" s="51" t="s">
        <v>328</v>
      </c>
      <c r="D74" s="56">
        <v>820</v>
      </c>
      <c r="E74" s="54" t="str">
        <f t="shared" si="1"/>
        <v>718</v>
      </c>
      <c r="F74" s="79" t="s">
        <v>23</v>
      </c>
    </row>
    <row r="75" spans="2:6" ht="69.95" customHeight="1">
      <c r="B75" s="66" t="s">
        <v>336</v>
      </c>
      <c r="C75" s="51" t="s">
        <v>131</v>
      </c>
      <c r="D75" s="56">
        <v>1120</v>
      </c>
      <c r="E75" s="54" t="str">
        <f t="shared" si="1"/>
        <v>727</v>
      </c>
      <c r="F75" s="78" t="s">
        <v>277</v>
      </c>
    </row>
    <row r="76" spans="2:6" ht="69.95" customHeight="1">
      <c r="B76" s="66" t="s">
        <v>132</v>
      </c>
      <c r="C76" s="51" t="s">
        <v>329</v>
      </c>
      <c r="D76" s="56">
        <v>720</v>
      </c>
      <c r="E76" s="54" t="str">
        <f t="shared" si="1"/>
        <v>732</v>
      </c>
      <c r="F76" s="78" t="s">
        <v>680</v>
      </c>
    </row>
    <row r="77" spans="2:6" ht="69.95" customHeight="1">
      <c r="B77" s="66" t="s">
        <v>384</v>
      </c>
      <c r="C77" s="51" t="s">
        <v>331</v>
      </c>
      <c r="D77" s="53" t="s">
        <v>431</v>
      </c>
      <c r="E77" s="54" t="str">
        <f t="shared" si="1"/>
        <v>923</v>
      </c>
      <c r="F77" s="78"/>
    </row>
    <row r="78" spans="2:6" ht="69.95" customHeight="1">
      <c r="B78" s="66" t="s">
        <v>136</v>
      </c>
      <c r="C78" s="51" t="s">
        <v>135</v>
      </c>
      <c r="D78" s="56">
        <v>110</v>
      </c>
      <c r="E78" s="54" t="str">
        <f t="shared" si="1"/>
        <v>924</v>
      </c>
      <c r="F78" s="78"/>
    </row>
    <row r="79" spans="2:6" ht="69.95" customHeight="1">
      <c r="B79" s="66" t="s">
        <v>137</v>
      </c>
      <c r="C79" s="51" t="s">
        <v>332</v>
      </c>
      <c r="D79" s="56">
        <v>310</v>
      </c>
      <c r="E79" s="54" t="str">
        <f t="shared" si="1"/>
        <v>926</v>
      </c>
      <c r="F79" s="78" t="s">
        <v>673</v>
      </c>
    </row>
    <row r="80" spans="2:6" ht="69.95" customHeight="1">
      <c r="B80" s="66" t="s">
        <v>139</v>
      </c>
      <c r="C80" s="51" t="s">
        <v>138</v>
      </c>
      <c r="D80" s="53" t="s">
        <v>431</v>
      </c>
      <c r="E80" s="54" t="str">
        <f t="shared" si="1"/>
        <v>976</v>
      </c>
      <c r="F80" s="78"/>
    </row>
    <row r="81" spans="2:6" ht="69.95" customHeight="1">
      <c r="B81" s="133" t="s">
        <v>142</v>
      </c>
      <c r="C81" s="134" t="s">
        <v>141</v>
      </c>
      <c r="D81" s="135" t="s">
        <v>431</v>
      </c>
      <c r="E81" s="136" t="str">
        <f t="shared" si="1"/>
        <v>989</v>
      </c>
      <c r="F81" s="137"/>
    </row>
    <row r="82" spans="2:6" s="225" customFormat="1" ht="69.95" customHeight="1">
      <c r="B82" s="336" t="s">
        <v>381</v>
      </c>
      <c r="C82" s="336"/>
      <c r="D82" s="336"/>
      <c r="E82" s="336"/>
      <c r="F82" s="336"/>
    </row>
    <row r="83" spans="2:6" ht="69.95" customHeight="1">
      <c r="B83" s="66" t="s">
        <v>348</v>
      </c>
      <c r="C83" s="51" t="s">
        <v>306</v>
      </c>
      <c r="D83" s="56">
        <v>410</v>
      </c>
      <c r="E83" s="54" t="str">
        <f t="shared" ref="E83:E88" si="2">C83</f>
        <v>420</v>
      </c>
      <c r="F83" s="78"/>
    </row>
    <row r="84" spans="2:6" ht="69.95" customHeight="1">
      <c r="B84" s="66" t="s">
        <v>349</v>
      </c>
      <c r="C84" s="51" t="s">
        <v>307</v>
      </c>
      <c r="D84" s="56">
        <v>410</v>
      </c>
      <c r="E84" s="54" t="str">
        <f t="shared" si="2"/>
        <v>421</v>
      </c>
      <c r="F84" s="78"/>
    </row>
    <row r="85" spans="2:6" ht="69.95" customHeight="1">
      <c r="B85" s="66" t="s">
        <v>352</v>
      </c>
      <c r="C85" s="51" t="s">
        <v>310</v>
      </c>
      <c r="D85" s="53" t="s">
        <v>431</v>
      </c>
      <c r="E85" s="54" t="str">
        <f t="shared" si="2"/>
        <v>433</v>
      </c>
      <c r="F85" s="128"/>
    </row>
    <row r="86" spans="2:6" ht="69.95" customHeight="1">
      <c r="B86" s="66" t="s">
        <v>144</v>
      </c>
      <c r="C86" s="51" t="s">
        <v>505</v>
      </c>
      <c r="D86" s="56">
        <v>820</v>
      </c>
      <c r="E86" s="54" t="str">
        <f t="shared" si="2"/>
        <v>435</v>
      </c>
      <c r="F86" s="78"/>
    </row>
    <row r="87" spans="2:6" ht="69.95" customHeight="1">
      <c r="B87" s="66" t="s">
        <v>143</v>
      </c>
      <c r="C87" s="51" t="s">
        <v>311</v>
      </c>
      <c r="D87" s="56">
        <v>820</v>
      </c>
      <c r="E87" s="54" t="str">
        <f t="shared" si="2"/>
        <v>439</v>
      </c>
      <c r="F87" s="78"/>
    </row>
    <row r="88" spans="2:6" ht="69.95" customHeight="1">
      <c r="B88" s="245" t="s">
        <v>104</v>
      </c>
      <c r="C88" s="236" t="s">
        <v>661</v>
      </c>
      <c r="D88" s="56">
        <v>820</v>
      </c>
      <c r="E88" s="237" t="str">
        <f t="shared" si="2"/>
        <v>55Ε</v>
      </c>
      <c r="F88" s="246" t="s">
        <v>662</v>
      </c>
    </row>
    <row r="89" spans="2:6" s="225" customFormat="1" ht="69.95" customHeight="1">
      <c r="B89" s="336" t="s">
        <v>382</v>
      </c>
      <c r="C89" s="336"/>
      <c r="D89" s="336"/>
      <c r="E89" s="336"/>
      <c r="F89" s="336"/>
    </row>
    <row r="90" spans="2:6" ht="180.75" customHeight="1">
      <c r="B90" s="130" t="s">
        <v>425</v>
      </c>
      <c r="C90" s="51" t="s">
        <v>323</v>
      </c>
      <c r="D90" s="56">
        <v>770</v>
      </c>
      <c r="E90" s="54" t="str">
        <f>C90</f>
        <v>5RH</v>
      </c>
      <c r="F90" s="79" t="s">
        <v>33</v>
      </c>
    </row>
    <row r="91" spans="2:6" ht="97.5" customHeight="1">
      <c r="B91" s="130" t="s">
        <v>521</v>
      </c>
      <c r="C91" s="51" t="s">
        <v>15</v>
      </c>
      <c r="D91" s="56">
        <v>1220</v>
      </c>
      <c r="E91" s="54" t="str">
        <f>C91</f>
        <v>6KE</v>
      </c>
      <c r="F91" s="78" t="s">
        <v>1</v>
      </c>
    </row>
    <row r="92" spans="2:6" ht="211.5" customHeight="1">
      <c r="B92" s="243" t="s">
        <v>671</v>
      </c>
      <c r="C92" s="51" t="s">
        <v>663</v>
      </c>
      <c r="D92" s="56">
        <v>760</v>
      </c>
      <c r="E92" s="54" t="str">
        <f>C92</f>
        <v>6YU</v>
      </c>
      <c r="F92" s="244" t="s">
        <v>664</v>
      </c>
    </row>
    <row r="93" spans="2:6" s="225" customFormat="1" ht="69.95" customHeight="1">
      <c r="B93" s="336" t="s">
        <v>357</v>
      </c>
      <c r="C93" s="336"/>
      <c r="D93" s="336"/>
      <c r="E93" s="336"/>
      <c r="F93" s="336"/>
    </row>
    <row r="94" spans="2:6" ht="69.95" customHeight="1">
      <c r="B94" s="66" t="s">
        <v>4</v>
      </c>
      <c r="C94" s="51" t="s">
        <v>281</v>
      </c>
      <c r="D94" s="56">
        <v>310</v>
      </c>
      <c r="E94" s="54" t="str">
        <f t="shared" ref="E94:E101" si="3">C94</f>
        <v>5B2</v>
      </c>
      <c r="F94" s="78"/>
    </row>
    <row r="95" spans="2:6" ht="69.95" customHeight="1">
      <c r="B95" s="66" t="s">
        <v>5</v>
      </c>
      <c r="C95" s="51" t="s">
        <v>406</v>
      </c>
      <c r="D95" s="56">
        <v>310</v>
      </c>
      <c r="E95" s="54" t="str">
        <f t="shared" si="3"/>
        <v>5CA</v>
      </c>
      <c r="F95" s="78"/>
    </row>
    <row r="96" spans="2:6" ht="69.95" customHeight="1">
      <c r="B96" s="66" t="s">
        <v>7</v>
      </c>
      <c r="C96" s="51" t="s">
        <v>407</v>
      </c>
      <c r="D96" s="56">
        <v>560</v>
      </c>
      <c r="E96" s="54" t="str">
        <f t="shared" si="3"/>
        <v>5CC</v>
      </c>
      <c r="F96" s="78"/>
    </row>
    <row r="97" spans="2:6" ht="69.95" customHeight="1">
      <c r="B97" s="66" t="s">
        <v>9</v>
      </c>
      <c r="C97" s="51" t="s">
        <v>8</v>
      </c>
      <c r="D97" s="56">
        <v>560</v>
      </c>
      <c r="E97" s="54" t="str">
        <f t="shared" si="3"/>
        <v>5CD</v>
      </c>
      <c r="F97" s="78"/>
    </row>
    <row r="98" spans="2:6" ht="69.95" customHeight="1">
      <c r="B98" s="66" t="s">
        <v>11</v>
      </c>
      <c r="C98" s="51" t="s">
        <v>13</v>
      </c>
      <c r="D98" s="56">
        <v>560</v>
      </c>
      <c r="E98" s="54" t="str">
        <f t="shared" si="3"/>
        <v>5CE</v>
      </c>
      <c r="F98" s="78"/>
    </row>
    <row r="99" spans="2:6" ht="69.95" customHeight="1">
      <c r="B99" s="66" t="s">
        <v>174</v>
      </c>
      <c r="C99" s="51" t="s">
        <v>408</v>
      </c>
      <c r="D99" s="56">
        <v>0</v>
      </c>
      <c r="E99" s="54" t="str">
        <f t="shared" si="3"/>
        <v>5CF</v>
      </c>
      <c r="F99" s="78"/>
    </row>
    <row r="100" spans="2:6" s="34" customFormat="1" ht="69.95" customHeight="1">
      <c r="B100" s="66" t="s">
        <v>47</v>
      </c>
      <c r="C100" s="51" t="s">
        <v>48</v>
      </c>
      <c r="D100" s="56">
        <v>560</v>
      </c>
      <c r="E100" s="54" t="str">
        <f t="shared" si="3"/>
        <v>5DT</v>
      </c>
      <c r="F100" s="78"/>
    </row>
    <row r="101" spans="2:6" ht="69.95" customHeight="1">
      <c r="B101" s="66" t="s">
        <v>12</v>
      </c>
      <c r="C101" s="51" t="s">
        <v>321</v>
      </c>
      <c r="D101" s="56">
        <v>560</v>
      </c>
      <c r="E101" s="54" t="str">
        <f t="shared" si="3"/>
        <v>58B</v>
      </c>
      <c r="F101" s="78"/>
    </row>
    <row r="102" spans="2:6" ht="69.95" customHeight="1">
      <c r="B102" s="66" t="s">
        <v>6</v>
      </c>
      <c r="C102" s="51" t="s">
        <v>289</v>
      </c>
      <c r="D102" s="56">
        <v>560</v>
      </c>
      <c r="E102" s="54" t="str">
        <f>C102</f>
        <v>210</v>
      </c>
      <c r="F102" s="78"/>
    </row>
    <row r="103" spans="2:6" ht="69.95" customHeight="1" thickBot="1">
      <c r="B103" s="66" t="s">
        <v>10</v>
      </c>
      <c r="C103" s="51" t="s">
        <v>295</v>
      </c>
      <c r="D103" s="56">
        <v>2000</v>
      </c>
      <c r="E103" s="54" t="str">
        <f>C103</f>
        <v>270</v>
      </c>
      <c r="F103" s="78" t="s">
        <v>681</v>
      </c>
    </row>
    <row r="104" spans="2:6" s="225" customFormat="1" ht="44.25" customHeight="1">
      <c r="B104" s="41" t="s">
        <v>440</v>
      </c>
      <c r="C104" s="42"/>
      <c r="D104" s="28"/>
      <c r="E104" s="28"/>
      <c r="F104" s="36"/>
    </row>
    <row r="105" spans="2:6" s="225" customFormat="1" ht="30.75" thickBot="1">
      <c r="B105" s="29" t="s">
        <v>454</v>
      </c>
      <c r="C105" s="30"/>
      <c r="D105" s="37"/>
      <c r="E105" s="37"/>
      <c r="F105" s="38"/>
    </row>
    <row r="106" spans="2:6" ht="15"/>
    <row r="107" spans="2:6" ht="15"/>
    <row r="108" spans="2:6" ht="15"/>
    <row r="109" spans="2:6" ht="15"/>
    <row r="110" spans="2:6" ht="15"/>
    <row r="111" spans="2:6" ht="15"/>
    <row r="112" spans="2:6" ht="15"/>
    <row r="113" ht="15"/>
    <row r="114" ht="15"/>
    <row r="115" ht="15"/>
    <row r="116" ht="15"/>
    <row r="117" ht="15"/>
    <row r="118" ht="15"/>
    <row r="119" ht="15"/>
    <row r="120" ht="15"/>
    <row r="121" ht="15"/>
    <row r="122" ht="15"/>
    <row r="123" ht="15"/>
    <row r="124" ht="15"/>
    <row r="125" ht="15"/>
    <row r="126" ht="15"/>
    <row r="127" ht="15"/>
    <row r="128" ht="15"/>
    <row r="129" ht="15"/>
    <row r="130" ht="15"/>
    <row r="131" ht="15"/>
    <row r="132" ht="15"/>
    <row r="133" ht="15"/>
    <row r="134" ht="15"/>
    <row r="135" ht="15"/>
    <row r="136" ht="15"/>
    <row r="137" ht="15"/>
    <row r="138" ht="15"/>
    <row r="139" ht="15"/>
    <row r="140" ht="15"/>
    <row r="141" ht="15"/>
    <row r="142" ht="15"/>
    <row r="143" ht="15"/>
  </sheetData>
  <mergeCells count="9">
    <mergeCell ref="B82:F82"/>
    <mergeCell ref="B89:F89"/>
    <mergeCell ref="B93:F93"/>
    <mergeCell ref="B7:C7"/>
    <mergeCell ref="E7:F7"/>
    <mergeCell ref="B1:C5"/>
    <mergeCell ref="E1:F5"/>
    <mergeCell ref="B6:C6"/>
    <mergeCell ref="E6:F6"/>
  </mergeCells>
  <conditionalFormatting sqref="D94:D103 D90:D92 D83:D87 D9:D81">
    <cfRule type="cellIs" dxfId="34" priority="10" stopIfTrue="1" operator="equal">
      <formula>"?"</formula>
    </cfRule>
  </conditionalFormatting>
  <conditionalFormatting sqref="D88">
    <cfRule type="cellIs" dxfId="33" priority="3" stopIfTrue="1" operator="equal">
      <formula>"?"</formula>
    </cfRule>
  </conditionalFormatting>
  <conditionalFormatting sqref="D6">
    <cfRule type="cellIs" dxfId="32" priority="1" stopIfTrue="1" operator="equal">
      <formula>"?"</formula>
    </cfRule>
  </conditionalFormatting>
  <hyperlinks>
    <hyperlink ref="B7:C7" location="'ΠΕΡΙΛΗΨΗ ΠΡΟΤΕΙΝΟΜΕΝΩΝ ΤΙΜΩΝ'!A1" display="Περίληψη προτεινόμενων τιμών"/>
  </hyperlinks>
  <printOptions horizontalCentered="1"/>
  <pageMargins left="0.19685039370078741" right="0.11811023622047245" top="0.28000000000000003" bottom="0.51181102362204722" header="0.28000000000000003" footer="0.51181102362204722"/>
  <pageSetup paperSize="9" scale="17" fitToHeight="2" orientation="portrait" r:id="rId1"/>
  <headerFooter alignWithMargins="0"/>
  <rowBreaks count="1" manualBreakCount="1">
    <brk id="53" min="1" max="9" man="1"/>
  </rowBreaks>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F149"/>
  <sheetViews>
    <sheetView view="pageBreakPreview" topLeftCell="B1" zoomScale="27" zoomScaleNormal="100" workbookViewId="0">
      <selection activeCell="F10" sqref="F10"/>
    </sheetView>
  </sheetViews>
  <sheetFormatPr defaultColWidth="28" defaultRowHeight="52.5" customHeight="1"/>
  <cols>
    <col min="1" max="1" width="17.140625" style="23" hidden="1" customWidth="1"/>
    <col min="2" max="2" width="222.7109375" style="23" customWidth="1"/>
    <col min="3" max="3" width="20.7109375" style="23" customWidth="1"/>
    <col min="4" max="4" width="59.28515625" style="23" customWidth="1"/>
    <col min="5" max="5" width="22.140625" style="23" customWidth="1"/>
    <col min="6" max="6" width="231.28515625" style="23" customWidth="1"/>
    <col min="7" max="16384" width="28" style="23"/>
  </cols>
  <sheetData>
    <row r="1" spans="2:6" s="1" customFormat="1" ht="66.75" customHeight="1">
      <c r="B1" s="316" t="s">
        <v>524</v>
      </c>
      <c r="C1" s="317"/>
      <c r="D1" s="63" t="s">
        <v>525</v>
      </c>
      <c r="E1" s="320"/>
      <c r="F1" s="321"/>
    </row>
    <row r="2" spans="2:6" s="1" customFormat="1" ht="108" customHeight="1">
      <c r="B2" s="318"/>
      <c r="C2" s="319"/>
      <c r="D2" s="60" t="s">
        <v>163</v>
      </c>
      <c r="E2" s="322"/>
      <c r="F2" s="323"/>
    </row>
    <row r="3" spans="2:6" s="1" customFormat="1" ht="72" customHeight="1">
      <c r="B3" s="318"/>
      <c r="C3" s="319"/>
      <c r="D3" s="60">
        <v>1368</v>
      </c>
      <c r="E3" s="322"/>
      <c r="F3" s="323"/>
    </row>
    <row r="4" spans="2:6" s="1" customFormat="1" ht="69" customHeight="1">
      <c r="B4" s="318"/>
      <c r="C4" s="319"/>
      <c r="D4" s="60" t="s">
        <v>231</v>
      </c>
      <c r="E4" s="322"/>
      <c r="F4" s="323"/>
    </row>
    <row r="5" spans="2:6" s="1" customFormat="1" ht="61.5" customHeight="1">
      <c r="B5" s="318"/>
      <c r="C5" s="319"/>
      <c r="D5" s="61" t="s">
        <v>380</v>
      </c>
      <c r="E5" s="322"/>
      <c r="F5" s="323"/>
    </row>
    <row r="6" spans="2:6" ht="75" customHeight="1">
      <c r="B6" s="324" t="s">
        <v>427</v>
      </c>
      <c r="C6" s="325"/>
      <c r="D6" s="47">
        <v>25750</v>
      </c>
      <c r="E6" s="310"/>
      <c r="F6" s="311"/>
    </row>
    <row r="7" spans="2:6" ht="66.75" customHeight="1">
      <c r="B7" s="312" t="s">
        <v>226</v>
      </c>
      <c r="C7" s="313"/>
      <c r="D7" s="48" t="s">
        <v>232</v>
      </c>
      <c r="E7" s="310"/>
      <c r="F7" s="311"/>
    </row>
    <row r="8" spans="2:6" ht="66.75" customHeight="1">
      <c r="B8" s="64" t="s">
        <v>373</v>
      </c>
      <c r="C8" s="49" t="s">
        <v>429</v>
      </c>
      <c r="D8" s="50"/>
      <c r="E8" s="49" t="s">
        <v>429</v>
      </c>
      <c r="F8" s="65" t="s">
        <v>372</v>
      </c>
    </row>
    <row r="9" spans="2:6" ht="69.95" customHeight="1">
      <c r="B9" s="66" t="s">
        <v>44</v>
      </c>
      <c r="C9" s="51"/>
      <c r="D9" s="53" t="s">
        <v>431</v>
      </c>
      <c r="E9" s="54"/>
      <c r="F9" s="78"/>
    </row>
    <row r="10" spans="2:6" ht="69.95" customHeight="1">
      <c r="B10" s="66" t="s">
        <v>464</v>
      </c>
      <c r="C10" s="51"/>
      <c r="D10" s="53" t="s">
        <v>431</v>
      </c>
      <c r="E10" s="54"/>
      <c r="F10" s="78"/>
    </row>
    <row r="11" spans="2:6" ht="69.95" customHeight="1">
      <c r="B11" s="66" t="s">
        <v>106</v>
      </c>
      <c r="C11" s="51"/>
      <c r="D11" s="53" t="s">
        <v>431</v>
      </c>
      <c r="E11" s="54"/>
      <c r="F11" s="78"/>
    </row>
    <row r="12" spans="2:6" ht="69.95" customHeight="1">
      <c r="B12" s="66" t="s">
        <v>67</v>
      </c>
      <c r="C12" s="51"/>
      <c r="D12" s="53" t="s">
        <v>431</v>
      </c>
      <c r="E12" s="54"/>
      <c r="F12" s="78"/>
    </row>
    <row r="13" spans="2:6" ht="69.95" customHeight="1">
      <c r="B13" s="66" t="s">
        <v>68</v>
      </c>
      <c r="C13" s="51"/>
      <c r="D13" s="53" t="s">
        <v>431</v>
      </c>
      <c r="E13" s="54"/>
      <c r="F13" s="78"/>
    </row>
    <row r="14" spans="2:6" ht="69.95" customHeight="1">
      <c r="B14" s="66" t="s">
        <v>59</v>
      </c>
      <c r="C14" s="51"/>
      <c r="D14" s="53" t="s">
        <v>431</v>
      </c>
      <c r="E14" s="54"/>
      <c r="F14" s="78"/>
    </row>
    <row r="15" spans="2:6" ht="69.95" customHeight="1">
      <c r="B15" s="66" t="s">
        <v>365</v>
      </c>
      <c r="C15" s="51" t="s">
        <v>433</v>
      </c>
      <c r="D15" s="53" t="s">
        <v>431</v>
      </c>
      <c r="E15" s="54" t="str">
        <f t="shared" ref="E15:E46" si="0">C15</f>
        <v>009</v>
      </c>
      <c r="F15" s="78"/>
    </row>
    <row r="16" spans="2:6" ht="69.95" customHeight="1">
      <c r="B16" s="66" t="s">
        <v>76</v>
      </c>
      <c r="C16" s="51" t="s">
        <v>158</v>
      </c>
      <c r="D16" s="56">
        <v>130</v>
      </c>
      <c r="E16" s="54" t="str">
        <f t="shared" si="0"/>
        <v>018</v>
      </c>
      <c r="F16" s="78"/>
    </row>
    <row r="17" spans="2:6" ht="69.95" customHeight="1">
      <c r="B17" s="66" t="s">
        <v>333</v>
      </c>
      <c r="C17" s="51" t="s">
        <v>456</v>
      </c>
      <c r="D17" s="53" t="s">
        <v>431</v>
      </c>
      <c r="E17" s="54" t="str">
        <f t="shared" si="0"/>
        <v>023</v>
      </c>
      <c r="F17" s="78"/>
    </row>
    <row r="18" spans="2:6" ht="69.95" customHeight="1">
      <c r="B18" s="66" t="s">
        <v>107</v>
      </c>
      <c r="C18" s="51" t="s">
        <v>285</v>
      </c>
      <c r="D18" s="53" t="s">
        <v>431</v>
      </c>
      <c r="E18" s="54" t="str">
        <f t="shared" si="0"/>
        <v>028</v>
      </c>
      <c r="F18" s="78"/>
    </row>
    <row r="19" spans="2:6" ht="97.5" customHeight="1">
      <c r="B19" s="82" t="s">
        <v>126</v>
      </c>
      <c r="C19" s="51" t="s">
        <v>435</v>
      </c>
      <c r="D19" s="53" t="s">
        <v>431</v>
      </c>
      <c r="E19" s="54" t="str">
        <f t="shared" si="0"/>
        <v>041</v>
      </c>
      <c r="F19" s="78"/>
    </row>
    <row r="20" spans="2:6" ht="69.95" customHeight="1">
      <c r="B20" s="66" t="s">
        <v>180</v>
      </c>
      <c r="C20" s="59" t="s">
        <v>179</v>
      </c>
      <c r="D20" s="53" t="s">
        <v>431</v>
      </c>
      <c r="E20" s="54" t="str">
        <f t="shared" si="0"/>
        <v>052</v>
      </c>
      <c r="F20" s="78"/>
    </row>
    <row r="21" spans="2:6" ht="69.95" customHeight="1">
      <c r="B21" s="66" t="s">
        <v>506</v>
      </c>
      <c r="C21" s="51" t="s">
        <v>507</v>
      </c>
      <c r="D21" s="56">
        <v>40</v>
      </c>
      <c r="E21" s="54" t="str">
        <f t="shared" si="0"/>
        <v>064</v>
      </c>
      <c r="F21" s="78" t="s">
        <v>535</v>
      </c>
    </row>
    <row r="22" spans="2:6" ht="69.95" customHeight="1">
      <c r="B22" s="66" t="s">
        <v>145</v>
      </c>
      <c r="C22" s="51" t="s">
        <v>504</v>
      </c>
      <c r="D22" s="56">
        <v>160</v>
      </c>
      <c r="E22" s="54" t="str">
        <f t="shared" si="0"/>
        <v>070</v>
      </c>
      <c r="F22" s="78"/>
    </row>
    <row r="23" spans="2:6" ht="69.95" customHeight="1">
      <c r="B23" s="66" t="s">
        <v>436</v>
      </c>
      <c r="C23" s="51" t="s">
        <v>437</v>
      </c>
      <c r="D23" s="53" t="s">
        <v>431</v>
      </c>
      <c r="E23" s="54" t="str">
        <f t="shared" si="0"/>
        <v>097</v>
      </c>
      <c r="F23" s="78"/>
    </row>
    <row r="24" spans="2:6" ht="69.95" customHeight="1">
      <c r="B24" s="66" t="s">
        <v>463</v>
      </c>
      <c r="C24" s="51" t="s">
        <v>286</v>
      </c>
      <c r="D24" s="56">
        <v>160</v>
      </c>
      <c r="E24" s="54" t="str">
        <f t="shared" si="0"/>
        <v>102</v>
      </c>
      <c r="F24" s="78" t="s">
        <v>16</v>
      </c>
    </row>
    <row r="25" spans="2:6" ht="69.95" customHeight="1">
      <c r="B25" s="66" t="s">
        <v>334</v>
      </c>
      <c r="C25" s="51" t="s">
        <v>287</v>
      </c>
      <c r="D25" s="53" t="s">
        <v>431</v>
      </c>
      <c r="E25" s="54" t="str">
        <f t="shared" si="0"/>
        <v>132</v>
      </c>
      <c r="F25" s="78"/>
    </row>
    <row r="26" spans="2:6" ht="69.95" customHeight="1">
      <c r="B26" s="66" t="s">
        <v>282</v>
      </c>
      <c r="C26" s="51" t="s">
        <v>511</v>
      </c>
      <c r="D26" s="53" t="s">
        <v>431</v>
      </c>
      <c r="E26" s="54" t="str">
        <f t="shared" si="0"/>
        <v>140</v>
      </c>
      <c r="F26" s="78" t="s">
        <v>536</v>
      </c>
    </row>
    <row r="27" spans="2:6" ht="97.5" customHeight="1">
      <c r="B27" s="66" t="s">
        <v>453</v>
      </c>
      <c r="C27" s="51" t="s">
        <v>512</v>
      </c>
      <c r="D27" s="56">
        <v>670</v>
      </c>
      <c r="E27" s="54" t="str">
        <f t="shared" si="0"/>
        <v>177</v>
      </c>
      <c r="F27" s="79" t="s">
        <v>276</v>
      </c>
    </row>
    <row r="28" spans="2:6" ht="69.95" customHeight="1">
      <c r="B28" s="66" t="s">
        <v>335</v>
      </c>
      <c r="C28" s="51">
        <v>195</v>
      </c>
      <c r="D28" s="53" t="s">
        <v>431</v>
      </c>
      <c r="E28" s="54">
        <f t="shared" si="0"/>
        <v>195</v>
      </c>
      <c r="F28" s="78"/>
    </row>
    <row r="29" spans="2:6" ht="89.25" customHeight="1">
      <c r="B29" s="66" t="s">
        <v>337</v>
      </c>
      <c r="C29" s="51" t="s">
        <v>290</v>
      </c>
      <c r="D29" s="56">
        <v>1250</v>
      </c>
      <c r="E29" s="54" t="str">
        <f t="shared" si="0"/>
        <v>211</v>
      </c>
      <c r="F29" s="79" t="s">
        <v>676</v>
      </c>
    </row>
    <row r="30" spans="2:6" ht="126" customHeight="1">
      <c r="B30" s="66" t="s">
        <v>336</v>
      </c>
      <c r="C30" s="51" t="s">
        <v>291</v>
      </c>
      <c r="D30" s="56">
        <v>1330</v>
      </c>
      <c r="E30" s="54" t="str">
        <f t="shared" si="0"/>
        <v>212</v>
      </c>
      <c r="F30" s="79" t="s">
        <v>675</v>
      </c>
    </row>
    <row r="31" spans="2:6" ht="69.95" customHeight="1">
      <c r="B31" s="66" t="s">
        <v>147</v>
      </c>
      <c r="C31" s="51" t="s">
        <v>292</v>
      </c>
      <c r="D31" s="56">
        <v>310</v>
      </c>
      <c r="E31" s="54" t="str">
        <f t="shared" si="0"/>
        <v>213</v>
      </c>
      <c r="F31" s="78" t="s">
        <v>237</v>
      </c>
    </row>
    <row r="32" spans="2:6" ht="69.95" customHeight="1">
      <c r="B32" s="66" t="s">
        <v>338</v>
      </c>
      <c r="C32" s="51" t="s">
        <v>293</v>
      </c>
      <c r="D32" s="56">
        <v>720</v>
      </c>
      <c r="E32" s="54" t="str">
        <f t="shared" si="0"/>
        <v>230</v>
      </c>
      <c r="F32" s="78" t="s">
        <v>17</v>
      </c>
    </row>
    <row r="33" spans="2:6" ht="69.95" customHeight="1">
      <c r="B33" s="66" t="s">
        <v>420</v>
      </c>
      <c r="C33" s="51">
        <v>245</v>
      </c>
      <c r="D33" s="53" t="s">
        <v>431</v>
      </c>
      <c r="E33" s="54">
        <f t="shared" si="0"/>
        <v>245</v>
      </c>
      <c r="F33" s="78"/>
    </row>
    <row r="34" spans="2:6" ht="111.75" customHeight="1">
      <c r="B34" s="82" t="s">
        <v>690</v>
      </c>
      <c r="C34" s="51" t="s">
        <v>395</v>
      </c>
      <c r="D34" s="56">
        <v>250</v>
      </c>
      <c r="E34" s="54" t="str">
        <f t="shared" si="0"/>
        <v>253</v>
      </c>
      <c r="F34" s="143" t="s">
        <v>375</v>
      </c>
    </row>
    <row r="35" spans="2:6" ht="69.95" customHeight="1">
      <c r="B35" s="66" t="s">
        <v>271</v>
      </c>
      <c r="C35" s="51" t="s">
        <v>296</v>
      </c>
      <c r="D35" s="56">
        <v>170</v>
      </c>
      <c r="E35" s="54" t="str">
        <f t="shared" si="0"/>
        <v>275</v>
      </c>
      <c r="F35" s="78"/>
    </row>
    <row r="36" spans="2:6" ht="69.95" customHeight="1">
      <c r="B36" s="66" t="s">
        <v>339</v>
      </c>
      <c r="C36" s="51">
        <v>320</v>
      </c>
      <c r="D36" s="53" t="s">
        <v>431</v>
      </c>
      <c r="E36" s="54">
        <f t="shared" si="0"/>
        <v>320</v>
      </c>
      <c r="F36" s="78"/>
    </row>
    <row r="37" spans="2:6" ht="89.25" customHeight="1">
      <c r="B37" s="66" t="s">
        <v>52</v>
      </c>
      <c r="C37" s="51" t="s">
        <v>298</v>
      </c>
      <c r="D37" s="56">
        <v>310</v>
      </c>
      <c r="E37" s="54" t="str">
        <f t="shared" si="0"/>
        <v>321</v>
      </c>
      <c r="F37" s="79" t="s">
        <v>683</v>
      </c>
    </row>
    <row r="38" spans="2:6" ht="69.95" customHeight="1">
      <c r="B38" s="66" t="s">
        <v>340</v>
      </c>
      <c r="C38" s="51" t="s">
        <v>299</v>
      </c>
      <c r="D38" s="53" t="s">
        <v>431</v>
      </c>
      <c r="E38" s="54" t="str">
        <f t="shared" si="0"/>
        <v>339</v>
      </c>
      <c r="F38" s="78"/>
    </row>
    <row r="39" spans="2:6" ht="69.95" customHeight="1">
      <c r="B39" s="66" t="s">
        <v>422</v>
      </c>
      <c r="C39" s="51" t="s">
        <v>300</v>
      </c>
      <c r="D39" s="56">
        <v>160</v>
      </c>
      <c r="E39" s="54" t="str">
        <f t="shared" si="0"/>
        <v>341</v>
      </c>
      <c r="F39" s="78" t="s">
        <v>18</v>
      </c>
    </row>
    <row r="40" spans="2:6" ht="84" customHeight="1">
      <c r="B40" s="66" t="s">
        <v>441</v>
      </c>
      <c r="C40" s="51" t="s">
        <v>301</v>
      </c>
      <c r="D40" s="56">
        <v>310</v>
      </c>
      <c r="E40" s="54" t="str">
        <f t="shared" si="0"/>
        <v>377</v>
      </c>
      <c r="F40" s="79" t="s">
        <v>674</v>
      </c>
    </row>
    <row r="41" spans="2:6" ht="69.95" customHeight="1">
      <c r="B41" s="66" t="s">
        <v>53</v>
      </c>
      <c r="C41" s="51" t="s">
        <v>302</v>
      </c>
      <c r="D41" s="53" t="s">
        <v>431</v>
      </c>
      <c r="E41" s="54" t="str">
        <f t="shared" si="0"/>
        <v>392</v>
      </c>
      <c r="F41" s="78"/>
    </row>
    <row r="42" spans="2:6" ht="69.95" customHeight="1">
      <c r="B42" s="66" t="s">
        <v>149</v>
      </c>
      <c r="C42" s="51" t="s">
        <v>303</v>
      </c>
      <c r="D42" s="56">
        <v>1220</v>
      </c>
      <c r="E42" s="54" t="str">
        <f t="shared" si="0"/>
        <v>400</v>
      </c>
      <c r="F42" s="78" t="s">
        <v>672</v>
      </c>
    </row>
    <row r="43" spans="2:6" ht="69.95" customHeight="1">
      <c r="B43" s="66" t="s">
        <v>467</v>
      </c>
      <c r="C43" s="51" t="s">
        <v>305</v>
      </c>
      <c r="D43" s="56">
        <v>260</v>
      </c>
      <c r="E43" s="54" t="str">
        <f t="shared" si="0"/>
        <v>416</v>
      </c>
      <c r="F43" s="78"/>
    </row>
    <row r="44" spans="2:6" ht="69.95" customHeight="1">
      <c r="B44" s="66" t="s">
        <v>153</v>
      </c>
      <c r="C44" s="51" t="s">
        <v>312</v>
      </c>
      <c r="D44" s="56">
        <v>210</v>
      </c>
      <c r="E44" s="54" t="str">
        <f t="shared" si="0"/>
        <v>452</v>
      </c>
      <c r="F44" s="78" t="s">
        <v>0</v>
      </c>
    </row>
    <row r="45" spans="2:6" ht="69.95" customHeight="1">
      <c r="B45" s="66" t="s">
        <v>353</v>
      </c>
      <c r="C45" s="51" t="s">
        <v>313</v>
      </c>
      <c r="D45" s="53" t="s">
        <v>431</v>
      </c>
      <c r="E45" s="54" t="str">
        <f t="shared" si="0"/>
        <v>454</v>
      </c>
      <c r="F45" s="78" t="s">
        <v>280</v>
      </c>
    </row>
    <row r="46" spans="2:6" ht="69.95" customHeight="1">
      <c r="B46" s="66" t="s">
        <v>274</v>
      </c>
      <c r="C46" s="51" t="s">
        <v>304</v>
      </c>
      <c r="D46" s="53" t="s">
        <v>431</v>
      </c>
      <c r="E46" s="54" t="str">
        <f t="shared" si="0"/>
        <v>40Y</v>
      </c>
      <c r="F46" s="78" t="s">
        <v>275</v>
      </c>
    </row>
    <row r="47" spans="2:6" ht="69.95" customHeight="1">
      <c r="B47" s="66" t="s">
        <v>347</v>
      </c>
      <c r="C47" s="51" t="s">
        <v>308</v>
      </c>
      <c r="D47" s="53" t="s">
        <v>431</v>
      </c>
      <c r="E47" s="54" t="str">
        <f t="shared" ref="E47:E74" si="1">C47</f>
        <v>42F</v>
      </c>
      <c r="F47" s="78"/>
    </row>
    <row r="48" spans="2:6" ht="69.95" customHeight="1">
      <c r="B48" s="66" t="s">
        <v>359</v>
      </c>
      <c r="C48" s="51" t="s">
        <v>314</v>
      </c>
      <c r="D48" s="53" t="s">
        <v>431</v>
      </c>
      <c r="E48" s="54" t="str">
        <f t="shared" si="1"/>
        <v>48F</v>
      </c>
      <c r="F48" s="78"/>
    </row>
    <row r="49" spans="2:6" ht="69.95" customHeight="1">
      <c r="B49" s="66" t="s">
        <v>150</v>
      </c>
      <c r="C49" s="51" t="s">
        <v>509</v>
      </c>
      <c r="D49" s="56">
        <v>160</v>
      </c>
      <c r="E49" s="54" t="str">
        <f t="shared" si="1"/>
        <v>4CS</v>
      </c>
      <c r="F49" s="78" t="s">
        <v>673</v>
      </c>
    </row>
    <row r="50" spans="2:6" ht="100.5" customHeight="1">
      <c r="B50" s="82" t="s">
        <v>273</v>
      </c>
      <c r="C50" s="51" t="s">
        <v>151</v>
      </c>
      <c r="D50" s="56">
        <v>1520</v>
      </c>
      <c r="E50" s="54" t="str">
        <f t="shared" si="1"/>
        <v>4CU</v>
      </c>
      <c r="F50" s="78" t="s">
        <v>25</v>
      </c>
    </row>
    <row r="51" spans="2:6" ht="69.95" customHeight="1">
      <c r="B51" s="66" t="s">
        <v>342</v>
      </c>
      <c r="C51" s="51" t="s">
        <v>426</v>
      </c>
      <c r="D51" s="56">
        <v>0</v>
      </c>
      <c r="E51" s="54" t="str">
        <f t="shared" si="1"/>
        <v>4FU</v>
      </c>
      <c r="F51" s="78" t="s">
        <v>26</v>
      </c>
    </row>
    <row r="52" spans="2:6" ht="69.95" customHeight="1">
      <c r="B52" s="66" t="s">
        <v>167</v>
      </c>
      <c r="C52" s="51" t="s">
        <v>46</v>
      </c>
      <c r="D52" s="53" t="s">
        <v>431</v>
      </c>
      <c r="E52" s="54" t="str">
        <f t="shared" si="1"/>
        <v>4GF</v>
      </c>
      <c r="F52" s="78"/>
    </row>
    <row r="53" spans="2:6" ht="69.95" customHeight="1">
      <c r="B53" s="66" t="s">
        <v>345</v>
      </c>
      <c r="C53" s="51" t="s">
        <v>455</v>
      </c>
      <c r="D53" s="56">
        <v>210</v>
      </c>
      <c r="E53" s="54" t="str">
        <f t="shared" si="1"/>
        <v>4MP</v>
      </c>
      <c r="F53" s="78"/>
    </row>
    <row r="54" spans="2:6" ht="69.95" customHeight="1">
      <c r="B54" s="66" t="s">
        <v>346</v>
      </c>
      <c r="C54" s="51" t="s">
        <v>315</v>
      </c>
      <c r="D54" s="53" t="s">
        <v>431</v>
      </c>
      <c r="E54" s="54" t="str">
        <f t="shared" si="1"/>
        <v>4MQ</v>
      </c>
      <c r="F54" s="78"/>
    </row>
    <row r="55" spans="2:6" ht="69.95" customHeight="1">
      <c r="B55" s="66" t="s">
        <v>98</v>
      </c>
      <c r="C55" s="51" t="s">
        <v>515</v>
      </c>
      <c r="D55" s="56">
        <v>160</v>
      </c>
      <c r="E55" s="54" t="str">
        <f t="shared" si="1"/>
        <v>4RR</v>
      </c>
      <c r="F55" s="78" t="s">
        <v>677</v>
      </c>
    </row>
    <row r="56" spans="2:6" ht="94.5" customHeight="1">
      <c r="B56" s="66" t="s">
        <v>105</v>
      </c>
      <c r="C56" s="51" t="s">
        <v>419</v>
      </c>
      <c r="D56" s="56">
        <v>410</v>
      </c>
      <c r="E56" s="54" t="str">
        <f t="shared" si="1"/>
        <v>4SU</v>
      </c>
      <c r="F56" s="79" t="s">
        <v>688</v>
      </c>
    </row>
    <row r="57" spans="2:6" ht="69.95" customHeight="1">
      <c r="B57" s="66" t="s">
        <v>133</v>
      </c>
      <c r="C57" s="51" t="s">
        <v>316</v>
      </c>
      <c r="D57" s="53" t="s">
        <v>431</v>
      </c>
      <c r="E57" s="54" t="str">
        <f t="shared" si="1"/>
        <v>4UE</v>
      </c>
      <c r="F57" s="78"/>
    </row>
    <row r="58" spans="2:6" ht="69.95" customHeight="1">
      <c r="B58" s="66" t="s">
        <v>414</v>
      </c>
      <c r="C58" s="51" t="s">
        <v>58</v>
      </c>
      <c r="D58" s="53" t="s">
        <v>431</v>
      </c>
      <c r="E58" s="54" t="str">
        <f t="shared" si="1"/>
        <v>4WE</v>
      </c>
      <c r="F58" s="78"/>
    </row>
    <row r="59" spans="2:6" ht="69.95" customHeight="1">
      <c r="B59" s="66" t="s">
        <v>523</v>
      </c>
      <c r="C59" s="51" t="s">
        <v>522</v>
      </c>
      <c r="D59" s="56">
        <v>60</v>
      </c>
      <c r="E59" s="54" t="str">
        <f t="shared" si="1"/>
        <v>4YV</v>
      </c>
      <c r="F59" s="143" t="s">
        <v>236</v>
      </c>
    </row>
    <row r="60" spans="2:6" ht="69.95" customHeight="1">
      <c r="B60" s="66" t="s">
        <v>363</v>
      </c>
      <c r="C60" s="51" t="s">
        <v>317</v>
      </c>
      <c r="D60" s="53" t="s">
        <v>431</v>
      </c>
      <c r="E60" s="54" t="str">
        <f t="shared" si="1"/>
        <v>505</v>
      </c>
      <c r="F60" s="78"/>
    </row>
    <row r="61" spans="2:6" ht="69.95" customHeight="1">
      <c r="B61" s="66" t="s">
        <v>125</v>
      </c>
      <c r="C61" s="51" t="s">
        <v>318</v>
      </c>
      <c r="D61" s="56">
        <v>110</v>
      </c>
      <c r="E61" s="54" t="str">
        <f t="shared" si="1"/>
        <v>525</v>
      </c>
      <c r="F61" s="78" t="s">
        <v>19</v>
      </c>
    </row>
    <row r="62" spans="2:6" ht="69.95" customHeight="1">
      <c r="B62" s="66" t="s">
        <v>140</v>
      </c>
      <c r="C62" s="51" t="s">
        <v>319</v>
      </c>
      <c r="D62" s="53" t="s">
        <v>431</v>
      </c>
      <c r="E62" s="54" t="str">
        <f t="shared" si="1"/>
        <v>52A</v>
      </c>
      <c r="F62" s="78"/>
    </row>
    <row r="63" spans="2:6" ht="69.95" customHeight="1">
      <c r="B63" s="66" t="s">
        <v>124</v>
      </c>
      <c r="C63" s="51" t="s">
        <v>320</v>
      </c>
      <c r="D63" s="56">
        <v>260</v>
      </c>
      <c r="E63" s="54" t="str">
        <f t="shared" si="1"/>
        <v>52B</v>
      </c>
      <c r="F63" s="78" t="s">
        <v>20</v>
      </c>
    </row>
    <row r="64" spans="2:6" ht="114.75" customHeight="1">
      <c r="B64" s="82" t="s">
        <v>691</v>
      </c>
      <c r="C64" s="51" t="s">
        <v>56</v>
      </c>
      <c r="D64" s="56">
        <v>460</v>
      </c>
      <c r="E64" s="54" t="str">
        <f t="shared" si="1"/>
        <v>57J</v>
      </c>
      <c r="F64" s="146" t="s">
        <v>376</v>
      </c>
    </row>
    <row r="65" spans="2:6" ht="69.95" customHeight="1">
      <c r="B65" s="66" t="s">
        <v>178</v>
      </c>
      <c r="C65" s="51" t="s">
        <v>322</v>
      </c>
      <c r="D65" s="53" t="s">
        <v>431</v>
      </c>
      <c r="E65" s="54" t="str">
        <f t="shared" si="1"/>
        <v>5DE</v>
      </c>
      <c r="F65" s="78"/>
    </row>
    <row r="66" spans="2:6" ht="69.95" customHeight="1">
      <c r="B66" s="66" t="s">
        <v>120</v>
      </c>
      <c r="C66" s="51" t="s">
        <v>119</v>
      </c>
      <c r="D66" s="56">
        <v>40</v>
      </c>
      <c r="E66" s="54" t="str">
        <f t="shared" si="1"/>
        <v>5KW</v>
      </c>
      <c r="F66" s="78" t="s">
        <v>686</v>
      </c>
    </row>
    <row r="67" spans="2:6" ht="69.95" customHeight="1">
      <c r="B67" s="66" t="s">
        <v>122</v>
      </c>
      <c r="C67" s="51" t="s">
        <v>123</v>
      </c>
      <c r="D67" s="53" t="s">
        <v>431</v>
      </c>
      <c r="E67" s="54" t="str">
        <f t="shared" si="1"/>
        <v>5VF</v>
      </c>
      <c r="F67" s="78"/>
    </row>
    <row r="68" spans="2:6" ht="69.95" customHeight="1">
      <c r="B68" s="66" t="s">
        <v>169</v>
      </c>
      <c r="C68" s="51">
        <v>614</v>
      </c>
      <c r="D68" s="53" t="s">
        <v>431</v>
      </c>
      <c r="E68" s="54">
        <f t="shared" si="1"/>
        <v>614</v>
      </c>
      <c r="F68" s="78"/>
    </row>
    <row r="69" spans="2:6" ht="69.95" customHeight="1">
      <c r="B69" s="66" t="s">
        <v>129</v>
      </c>
      <c r="C69" s="51">
        <v>693</v>
      </c>
      <c r="D69" s="53" t="s">
        <v>431</v>
      </c>
      <c r="E69" s="54">
        <f t="shared" si="1"/>
        <v>693</v>
      </c>
      <c r="F69" s="78" t="s">
        <v>38</v>
      </c>
    </row>
    <row r="70" spans="2:6" ht="69.95" customHeight="1">
      <c r="B70" s="66" t="s">
        <v>121</v>
      </c>
      <c r="C70" s="51" t="s">
        <v>2</v>
      </c>
      <c r="D70" s="56">
        <v>310</v>
      </c>
      <c r="E70" s="54" t="str">
        <f t="shared" si="1"/>
        <v>65W</v>
      </c>
      <c r="F70" s="78" t="s">
        <v>32</v>
      </c>
    </row>
    <row r="71" spans="2:6" ht="94.5" customHeight="1">
      <c r="B71" s="66" t="s">
        <v>127</v>
      </c>
      <c r="C71" s="51" t="s">
        <v>51</v>
      </c>
      <c r="D71" s="56">
        <v>60</v>
      </c>
      <c r="E71" s="54" t="str">
        <f t="shared" si="1"/>
        <v>68R</v>
      </c>
      <c r="F71" s="79" t="s">
        <v>22</v>
      </c>
    </row>
    <row r="72" spans="2:6" ht="92.25" customHeight="1">
      <c r="B72" s="82" t="s">
        <v>272</v>
      </c>
      <c r="C72" s="51" t="s">
        <v>14</v>
      </c>
      <c r="D72" s="56">
        <v>1730</v>
      </c>
      <c r="E72" s="54" t="str">
        <f t="shared" si="1"/>
        <v>6BT</v>
      </c>
      <c r="F72" s="78" t="s">
        <v>154</v>
      </c>
    </row>
    <row r="73" spans="2:6" s="34" customFormat="1" ht="100.5" customHeight="1">
      <c r="B73" s="82" t="s">
        <v>270</v>
      </c>
      <c r="C73" s="51" t="s">
        <v>269</v>
      </c>
      <c r="D73" s="56">
        <v>220</v>
      </c>
      <c r="E73" s="54" t="str">
        <f t="shared" si="1"/>
        <v>6FV</v>
      </c>
      <c r="F73" s="78" t="s">
        <v>21</v>
      </c>
    </row>
    <row r="74" spans="2:6" ht="69.95" customHeight="1">
      <c r="B74" s="66" t="s">
        <v>130</v>
      </c>
      <c r="C74" s="51" t="s">
        <v>326</v>
      </c>
      <c r="D74" s="56">
        <v>30</v>
      </c>
      <c r="E74" s="54" t="str">
        <f t="shared" si="1"/>
        <v>709</v>
      </c>
      <c r="F74" s="78" t="s">
        <v>24</v>
      </c>
    </row>
    <row r="75" spans="2:6" ht="86.25" customHeight="1">
      <c r="B75" s="66" t="s">
        <v>155</v>
      </c>
      <c r="C75" s="51" t="s">
        <v>327</v>
      </c>
      <c r="D75" s="53" t="s">
        <v>431</v>
      </c>
      <c r="E75" s="54" t="str">
        <f t="shared" ref="E75:E83" si="2">C75</f>
        <v>717</v>
      </c>
      <c r="F75" s="79"/>
    </row>
    <row r="76" spans="2:6" ht="84" customHeight="1">
      <c r="B76" s="66" t="s">
        <v>108</v>
      </c>
      <c r="C76" s="51" t="s">
        <v>328</v>
      </c>
      <c r="D76" s="56">
        <v>820</v>
      </c>
      <c r="E76" s="54" t="str">
        <f t="shared" si="2"/>
        <v>718</v>
      </c>
      <c r="F76" s="79" t="s">
        <v>23</v>
      </c>
    </row>
    <row r="77" spans="2:6" ht="69.95" customHeight="1">
      <c r="B77" s="66" t="s">
        <v>336</v>
      </c>
      <c r="C77" s="51" t="s">
        <v>131</v>
      </c>
      <c r="D77" s="56">
        <v>1120</v>
      </c>
      <c r="E77" s="54" t="str">
        <f t="shared" si="2"/>
        <v>727</v>
      </c>
      <c r="F77" s="78" t="s">
        <v>277</v>
      </c>
    </row>
    <row r="78" spans="2:6" ht="69.95" customHeight="1">
      <c r="B78" s="66" t="s">
        <v>132</v>
      </c>
      <c r="C78" s="51" t="s">
        <v>329</v>
      </c>
      <c r="D78" s="56">
        <v>720</v>
      </c>
      <c r="E78" s="54" t="str">
        <f t="shared" si="2"/>
        <v>732</v>
      </c>
      <c r="F78" s="78" t="s">
        <v>680</v>
      </c>
    </row>
    <row r="79" spans="2:6" ht="69.95" customHeight="1">
      <c r="B79" s="66" t="s">
        <v>384</v>
      </c>
      <c r="C79" s="51">
        <v>923</v>
      </c>
      <c r="D79" s="53" t="s">
        <v>431</v>
      </c>
      <c r="E79" s="54">
        <f t="shared" si="2"/>
        <v>923</v>
      </c>
      <c r="F79" s="78"/>
    </row>
    <row r="80" spans="2:6" ht="69.95" customHeight="1">
      <c r="B80" s="66" t="s">
        <v>136</v>
      </c>
      <c r="C80" s="51" t="s">
        <v>135</v>
      </c>
      <c r="D80" s="56">
        <v>110</v>
      </c>
      <c r="E80" s="54" t="str">
        <f t="shared" si="2"/>
        <v>924</v>
      </c>
      <c r="F80" s="78"/>
    </row>
    <row r="81" spans="2:6" ht="69.95" customHeight="1">
      <c r="B81" s="66" t="s">
        <v>137</v>
      </c>
      <c r="C81" s="51" t="s">
        <v>332</v>
      </c>
      <c r="D81" s="56">
        <v>310</v>
      </c>
      <c r="E81" s="54" t="str">
        <f t="shared" si="2"/>
        <v>926</v>
      </c>
      <c r="F81" s="78" t="s">
        <v>673</v>
      </c>
    </row>
    <row r="82" spans="2:6" ht="69.95" customHeight="1">
      <c r="B82" s="66" t="s">
        <v>139</v>
      </c>
      <c r="C82" s="51" t="s">
        <v>138</v>
      </c>
      <c r="D82" s="53" t="s">
        <v>431</v>
      </c>
      <c r="E82" s="54" t="str">
        <f t="shared" si="2"/>
        <v>976</v>
      </c>
      <c r="F82" s="78"/>
    </row>
    <row r="83" spans="2:6" ht="69.95" customHeight="1">
      <c r="B83" s="66" t="s">
        <v>142</v>
      </c>
      <c r="C83" s="51">
        <v>989</v>
      </c>
      <c r="D83" s="53" t="s">
        <v>431</v>
      </c>
      <c r="E83" s="54">
        <f t="shared" si="2"/>
        <v>989</v>
      </c>
      <c r="F83" s="78"/>
    </row>
    <row r="84" spans="2:6" ht="69.95" customHeight="1">
      <c r="B84" s="307" t="s">
        <v>381</v>
      </c>
      <c r="C84" s="308"/>
      <c r="D84" s="308"/>
      <c r="E84" s="308"/>
      <c r="F84" s="309"/>
    </row>
    <row r="85" spans="2:6" ht="69.95" customHeight="1">
      <c r="B85" s="66" t="s">
        <v>348</v>
      </c>
      <c r="C85" s="51">
        <v>420</v>
      </c>
      <c r="D85" s="56">
        <v>410</v>
      </c>
      <c r="E85" s="54">
        <f t="shared" ref="E85:E90" si="3">C85</f>
        <v>420</v>
      </c>
      <c r="F85" s="78"/>
    </row>
    <row r="86" spans="2:6" ht="69.95" customHeight="1">
      <c r="B86" s="66" t="s">
        <v>349</v>
      </c>
      <c r="C86" s="51">
        <v>421</v>
      </c>
      <c r="D86" s="56">
        <v>410</v>
      </c>
      <c r="E86" s="54">
        <f t="shared" si="3"/>
        <v>421</v>
      </c>
      <c r="F86" s="78"/>
    </row>
    <row r="87" spans="2:6" ht="69.95" customHeight="1">
      <c r="B87" s="66" t="s">
        <v>352</v>
      </c>
      <c r="C87" s="51" t="s">
        <v>310</v>
      </c>
      <c r="D87" s="53" t="s">
        <v>431</v>
      </c>
      <c r="E87" s="54" t="str">
        <f t="shared" si="3"/>
        <v>433</v>
      </c>
      <c r="F87" s="128"/>
    </row>
    <row r="88" spans="2:6" ht="69.95" customHeight="1">
      <c r="B88" s="66" t="s">
        <v>144</v>
      </c>
      <c r="C88" s="51">
        <v>435</v>
      </c>
      <c r="D88" s="56">
        <v>820</v>
      </c>
      <c r="E88" s="54">
        <f t="shared" si="3"/>
        <v>435</v>
      </c>
      <c r="F88" s="78"/>
    </row>
    <row r="89" spans="2:6" ht="69.95" customHeight="1">
      <c r="B89" s="66" t="s">
        <v>143</v>
      </c>
      <c r="C89" s="51">
        <v>439</v>
      </c>
      <c r="D89" s="56">
        <v>820</v>
      </c>
      <c r="E89" s="54">
        <f t="shared" si="3"/>
        <v>439</v>
      </c>
      <c r="F89" s="78"/>
    </row>
    <row r="90" spans="2:6" ht="69.95" customHeight="1">
      <c r="B90" s="245" t="s">
        <v>104</v>
      </c>
      <c r="C90" s="236" t="s">
        <v>661</v>
      </c>
      <c r="D90" s="56">
        <v>820</v>
      </c>
      <c r="E90" s="237" t="str">
        <f t="shared" si="3"/>
        <v>55Ε</v>
      </c>
      <c r="F90" s="246" t="s">
        <v>662</v>
      </c>
    </row>
    <row r="91" spans="2:6" ht="69.95" customHeight="1">
      <c r="B91" s="307" t="s">
        <v>382</v>
      </c>
      <c r="C91" s="308"/>
      <c r="D91" s="308"/>
      <c r="E91" s="308"/>
      <c r="F91" s="309"/>
    </row>
    <row r="92" spans="2:6" ht="172.5" customHeight="1">
      <c r="B92" s="130" t="s">
        <v>425</v>
      </c>
      <c r="C92" s="51" t="s">
        <v>323</v>
      </c>
      <c r="D92" s="56">
        <v>770</v>
      </c>
      <c r="E92" s="54" t="str">
        <f t="shared" ref="E92:E93" si="4">C92</f>
        <v>5RH</v>
      </c>
      <c r="F92" s="79" t="s">
        <v>33</v>
      </c>
    </row>
    <row r="93" spans="2:6" ht="100.5" customHeight="1">
      <c r="B93" s="130" t="s">
        <v>521</v>
      </c>
      <c r="C93" s="51" t="s">
        <v>15</v>
      </c>
      <c r="D93" s="56">
        <v>1220</v>
      </c>
      <c r="E93" s="54" t="str">
        <f t="shared" si="4"/>
        <v>6KE</v>
      </c>
      <c r="F93" s="78" t="s">
        <v>1</v>
      </c>
    </row>
    <row r="94" spans="2:6" ht="209.25" customHeight="1">
      <c r="B94" s="243" t="s">
        <v>671</v>
      </c>
      <c r="C94" s="51" t="s">
        <v>663</v>
      </c>
      <c r="D94" s="56">
        <v>760</v>
      </c>
      <c r="E94" s="54" t="str">
        <f>C94</f>
        <v>6YU</v>
      </c>
      <c r="F94" s="244" t="s">
        <v>664</v>
      </c>
    </row>
    <row r="95" spans="2:6" s="1" customFormat="1" ht="69.95" customHeight="1">
      <c r="B95" s="307" t="s">
        <v>357</v>
      </c>
      <c r="C95" s="308"/>
      <c r="D95" s="308"/>
      <c r="E95" s="308"/>
      <c r="F95" s="309"/>
    </row>
    <row r="96" spans="2:6" ht="69.95" customHeight="1">
      <c r="B96" s="66" t="s">
        <v>4</v>
      </c>
      <c r="C96" s="51" t="s">
        <v>281</v>
      </c>
      <c r="D96" s="56">
        <v>310</v>
      </c>
      <c r="E96" s="54" t="str">
        <f t="shared" ref="E96:E105" si="5">C96</f>
        <v>5B2</v>
      </c>
      <c r="F96" s="78"/>
    </row>
    <row r="97" spans="2:6" ht="69.95" customHeight="1">
      <c r="B97" s="66" t="s">
        <v>5</v>
      </c>
      <c r="C97" s="51" t="s">
        <v>406</v>
      </c>
      <c r="D97" s="56">
        <v>310</v>
      </c>
      <c r="E97" s="54" t="str">
        <f t="shared" si="5"/>
        <v>5CA</v>
      </c>
      <c r="F97" s="78"/>
    </row>
    <row r="98" spans="2:6" ht="69.95" customHeight="1">
      <c r="B98" s="66" t="s">
        <v>7</v>
      </c>
      <c r="C98" s="51" t="s">
        <v>407</v>
      </c>
      <c r="D98" s="56">
        <v>560</v>
      </c>
      <c r="E98" s="54" t="str">
        <f t="shared" si="5"/>
        <v>5CC</v>
      </c>
      <c r="F98" s="78"/>
    </row>
    <row r="99" spans="2:6" ht="69.95" customHeight="1">
      <c r="B99" s="66" t="s">
        <v>9</v>
      </c>
      <c r="C99" s="51" t="s">
        <v>8</v>
      </c>
      <c r="D99" s="56">
        <v>560</v>
      </c>
      <c r="E99" s="54" t="str">
        <f t="shared" si="5"/>
        <v>5CD</v>
      </c>
      <c r="F99" s="78"/>
    </row>
    <row r="100" spans="2:6" ht="69.95" customHeight="1">
      <c r="B100" s="66" t="s">
        <v>11</v>
      </c>
      <c r="C100" s="51" t="s">
        <v>13</v>
      </c>
      <c r="D100" s="56">
        <v>560</v>
      </c>
      <c r="E100" s="54" t="str">
        <f t="shared" si="5"/>
        <v>5CE</v>
      </c>
      <c r="F100" s="78"/>
    </row>
    <row r="101" spans="2:6" ht="69.95" customHeight="1">
      <c r="B101" s="66" t="s">
        <v>174</v>
      </c>
      <c r="C101" s="51" t="s">
        <v>408</v>
      </c>
      <c r="D101" s="56">
        <v>0</v>
      </c>
      <c r="E101" s="54" t="str">
        <f t="shared" si="5"/>
        <v>5CF</v>
      </c>
      <c r="F101" s="78"/>
    </row>
    <row r="102" spans="2:6" s="34" customFormat="1" ht="69.95" customHeight="1">
      <c r="B102" s="66" t="s">
        <v>47</v>
      </c>
      <c r="C102" s="51" t="s">
        <v>48</v>
      </c>
      <c r="D102" s="56">
        <v>560</v>
      </c>
      <c r="E102" s="54" t="str">
        <f t="shared" si="5"/>
        <v>5DT</v>
      </c>
      <c r="F102" s="78"/>
    </row>
    <row r="103" spans="2:6" ht="69.95" customHeight="1">
      <c r="B103" s="66" t="s">
        <v>12</v>
      </c>
      <c r="C103" s="51" t="s">
        <v>321</v>
      </c>
      <c r="D103" s="56">
        <v>560</v>
      </c>
      <c r="E103" s="54" t="str">
        <f t="shared" si="5"/>
        <v>58B</v>
      </c>
      <c r="F103" s="78"/>
    </row>
    <row r="104" spans="2:6" ht="69.95" customHeight="1">
      <c r="B104" s="66" t="s">
        <v>6</v>
      </c>
      <c r="C104" s="51" t="s">
        <v>289</v>
      </c>
      <c r="D104" s="56">
        <v>560</v>
      </c>
      <c r="E104" s="54" t="str">
        <f t="shared" si="5"/>
        <v>210</v>
      </c>
      <c r="F104" s="78"/>
    </row>
    <row r="105" spans="2:6" ht="69.95" customHeight="1" thickBot="1">
      <c r="B105" s="66" t="s">
        <v>10</v>
      </c>
      <c r="C105" s="51" t="s">
        <v>295</v>
      </c>
      <c r="D105" s="56">
        <v>2000</v>
      </c>
      <c r="E105" s="54" t="str">
        <f t="shared" si="5"/>
        <v>270</v>
      </c>
      <c r="F105" s="78" t="s">
        <v>687</v>
      </c>
    </row>
    <row r="106" spans="2:6" s="1" customFormat="1" ht="44.25" customHeight="1">
      <c r="B106" s="41" t="s">
        <v>440</v>
      </c>
      <c r="C106" s="42"/>
      <c r="D106" s="28"/>
      <c r="E106" s="28"/>
      <c r="F106" s="36"/>
    </row>
    <row r="107" spans="2:6" s="1" customFormat="1" ht="30.75" thickBot="1">
      <c r="B107" s="29" t="s">
        <v>454</v>
      </c>
      <c r="C107" s="30"/>
      <c r="D107" s="37"/>
      <c r="E107" s="37"/>
      <c r="F107" s="38"/>
    </row>
    <row r="108" spans="2:6" ht="15"/>
    <row r="109" spans="2:6" ht="15"/>
    <row r="110" spans="2:6" ht="15"/>
    <row r="111" spans="2:6" ht="15"/>
    <row r="112" spans="2:6" ht="15"/>
    <row r="113" ht="15"/>
    <row r="114" ht="15"/>
    <row r="115" ht="15"/>
    <row r="116" ht="15"/>
    <row r="117" ht="15"/>
    <row r="118" ht="15"/>
    <row r="119" ht="15"/>
    <row r="120" ht="15"/>
    <row r="121" ht="15"/>
    <row r="122" ht="15"/>
    <row r="123" ht="15"/>
    <row r="124" ht="15"/>
    <row r="125" ht="15"/>
    <row r="126" ht="15"/>
    <row r="127" ht="15"/>
    <row r="128" ht="15"/>
    <row r="129" ht="15"/>
    <row r="130" ht="15"/>
    <row r="131" ht="15"/>
    <row r="132" ht="15"/>
    <row r="133" ht="15"/>
    <row r="134" ht="15"/>
    <row r="135" ht="15"/>
    <row r="136" ht="15"/>
    <row r="137" ht="15"/>
    <row r="138" ht="15"/>
    <row r="139" ht="15"/>
    <row r="140" ht="15"/>
    <row r="141" ht="15"/>
    <row r="142" ht="15"/>
    <row r="143" ht="15"/>
    <row r="144" ht="15"/>
    <row r="145" ht="15"/>
    <row r="146" ht="15"/>
    <row r="147" ht="15"/>
    <row r="148" ht="15"/>
    <row r="149" ht="15"/>
  </sheetData>
  <mergeCells count="9">
    <mergeCell ref="B95:F95"/>
    <mergeCell ref="B84:F84"/>
    <mergeCell ref="B91:F91"/>
    <mergeCell ref="B6:C6"/>
    <mergeCell ref="B7:C7"/>
    <mergeCell ref="E7:F7"/>
    <mergeCell ref="B1:C5"/>
    <mergeCell ref="E1:F5"/>
    <mergeCell ref="E6:F6"/>
  </mergeCells>
  <phoneticPr fontId="91" type="noConversion"/>
  <conditionalFormatting sqref="D96:D105 D85:D89 D92:D93 D9:D83">
    <cfRule type="cellIs" dxfId="31" priority="6" stopIfTrue="1" operator="equal">
      <formula>"?"</formula>
    </cfRule>
  </conditionalFormatting>
  <conditionalFormatting sqref="D90">
    <cfRule type="cellIs" dxfId="30" priority="3" stopIfTrue="1" operator="equal">
      <formula>"?"</formula>
    </cfRule>
  </conditionalFormatting>
  <conditionalFormatting sqref="D94">
    <cfRule type="cellIs" dxfId="29" priority="2" stopIfTrue="1" operator="equal">
      <formula>"?"</formula>
    </cfRule>
  </conditionalFormatting>
  <conditionalFormatting sqref="D6">
    <cfRule type="cellIs" dxfId="28" priority="1" stopIfTrue="1" operator="equal">
      <formula>"?"</formula>
    </cfRule>
  </conditionalFormatting>
  <hyperlinks>
    <hyperlink ref="B7:C7" location="'ΠΕΡΙΛΗΨΗ ΠΡΟΤΕΙΝΟΜΕΝΩΝ ΤΙΜΩΝ'!A1" display="Περίληψη προτεινόμενων τιμών"/>
  </hyperlinks>
  <printOptions horizontalCentered="1"/>
  <pageMargins left="0.11811023622047245" right="0.11811023622047245" top="0.28000000000000003" bottom="0.42" header="0.27" footer="0.39"/>
  <pageSetup paperSize="9" scale="17" fitToHeight="2" orientation="portrait" r:id="rId1"/>
  <headerFooter alignWithMargins="0"/>
  <rowBreaks count="1" manualBreakCount="1">
    <brk id="53" min="1" max="9" man="1"/>
  </rowBreaks>
  <drawing r:id="rId2"/>
  <legacyDrawing r:id="rId3"/>
  <oleObjects>
    <mc:AlternateContent xmlns:mc="http://schemas.openxmlformats.org/markup-compatibility/2006">
      <mc:Choice Requires="x14">
        <oleObject progId="MSPhotoEd.3" shapeId="206849" r:id="rId4">
          <objectPr defaultSize="0" autoPict="0" r:id="rId5">
            <anchor moveWithCells="1" sizeWithCells="1">
              <from>
                <xdr:col>1</xdr:col>
                <xdr:colOff>142875</xdr:colOff>
                <xdr:row>0</xdr:row>
                <xdr:rowOff>0</xdr:rowOff>
              </from>
              <to>
                <xdr:col>1</xdr:col>
                <xdr:colOff>1028700</xdr:colOff>
                <xdr:row>0</xdr:row>
                <xdr:rowOff>0</xdr:rowOff>
              </to>
            </anchor>
          </objectPr>
        </oleObject>
      </mc:Choice>
      <mc:Fallback>
        <oleObject progId="MSPhotoEd.3" shapeId="206849" r:id="rId4"/>
      </mc:Fallback>
    </mc:AlternateContent>
    <mc:AlternateContent xmlns:mc="http://schemas.openxmlformats.org/markup-compatibility/2006">
      <mc:Choice Requires="x14">
        <oleObject progId="MSPhotoEd.3" shapeId="206850" r:id="rId6">
          <objectPr defaultSize="0" autoPict="0" r:id="rId5">
            <anchor moveWithCells="1" sizeWithCells="1">
              <from>
                <xdr:col>1</xdr:col>
                <xdr:colOff>142875</xdr:colOff>
                <xdr:row>0</xdr:row>
                <xdr:rowOff>0</xdr:rowOff>
              </from>
              <to>
                <xdr:col>1</xdr:col>
                <xdr:colOff>1028700</xdr:colOff>
                <xdr:row>0</xdr:row>
                <xdr:rowOff>0</xdr:rowOff>
              </to>
            </anchor>
          </objectPr>
        </oleObject>
      </mc:Choice>
      <mc:Fallback>
        <oleObject progId="MSPhotoEd.3" shapeId="206850" r:id="rId6"/>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8"/>
  </sheetPr>
  <dimension ref="A1:AE51"/>
  <sheetViews>
    <sheetView tabSelected="1" view="pageBreakPreview" topLeftCell="A7" zoomScale="70" zoomScaleNormal="75" zoomScaleSheetLayoutView="70" workbookViewId="0">
      <selection activeCell="A18" sqref="A18"/>
    </sheetView>
  </sheetViews>
  <sheetFormatPr defaultColWidth="9.140625" defaultRowHeight="12.75"/>
  <cols>
    <col min="1" max="1" width="13.7109375" style="8" customWidth="1"/>
    <col min="2" max="2" width="6.7109375" style="8" customWidth="1"/>
    <col min="3" max="3" width="9.85546875" style="9" customWidth="1"/>
    <col min="4" max="4" width="6.7109375" style="8" customWidth="1"/>
    <col min="5" max="5" width="6.7109375" style="8" hidden="1" customWidth="1"/>
    <col min="6" max="6" width="6.7109375" style="8" customWidth="1"/>
    <col min="7" max="8" width="13.7109375" style="10" customWidth="1"/>
    <col min="9" max="9" width="41.5703125" style="10" customWidth="1"/>
    <col min="10" max="10" width="20.42578125" style="10" customWidth="1"/>
    <col min="11" max="11" width="18.42578125" style="10" customWidth="1"/>
    <col min="12" max="12" width="24.28515625" style="10" customWidth="1"/>
    <col min="13" max="13" width="17.85546875" style="10" customWidth="1"/>
    <col min="14" max="14" width="17.140625" style="10" customWidth="1"/>
    <col min="15" max="15" width="15.42578125" style="10" customWidth="1"/>
    <col min="16" max="16" width="10.28515625" style="10" customWidth="1"/>
    <col min="17" max="17" width="9.140625" style="10"/>
    <col min="18" max="18" width="12.28515625" style="10" customWidth="1"/>
    <col min="19" max="19" width="11" style="10" customWidth="1"/>
    <col min="20" max="20" width="18.140625" style="10" customWidth="1"/>
    <col min="21" max="21" width="18.85546875" style="10" customWidth="1"/>
    <col min="22" max="22" width="17.42578125" style="10" customWidth="1"/>
    <col min="23" max="23" width="12.85546875" style="10" customWidth="1"/>
    <col min="24" max="24" width="18.7109375" style="10" customWidth="1"/>
    <col min="25" max="25" width="237.85546875" style="10" hidden="1" customWidth="1"/>
    <col min="26" max="16384" width="9.140625" style="10"/>
  </cols>
  <sheetData>
    <row r="1" spans="1:24" ht="6.75" customHeight="1" thickBot="1">
      <c r="A1" s="111">
        <v>1</v>
      </c>
      <c r="B1" s="111">
        <v>2</v>
      </c>
      <c r="C1" s="112" t="s">
        <v>199</v>
      </c>
      <c r="D1" s="111">
        <v>4</v>
      </c>
      <c r="E1" s="111">
        <v>5</v>
      </c>
      <c r="F1" s="111">
        <v>6</v>
      </c>
      <c r="G1" s="111">
        <v>7</v>
      </c>
      <c r="H1" s="111">
        <v>8</v>
      </c>
      <c r="I1" s="111">
        <v>9</v>
      </c>
      <c r="J1" s="111">
        <v>10</v>
      </c>
      <c r="K1" s="111">
        <v>15</v>
      </c>
      <c r="L1" s="111">
        <v>16</v>
      </c>
      <c r="M1" s="111">
        <v>17</v>
      </c>
      <c r="N1" s="111">
        <v>18</v>
      </c>
      <c r="O1" s="111">
        <v>19</v>
      </c>
      <c r="P1" s="111">
        <v>20</v>
      </c>
      <c r="Q1" s="111">
        <v>21</v>
      </c>
      <c r="R1" s="111">
        <v>22</v>
      </c>
      <c r="S1" s="111">
        <v>23</v>
      </c>
      <c r="T1" s="111">
        <v>24</v>
      </c>
      <c r="U1" s="111">
        <v>25</v>
      </c>
      <c r="V1" s="111">
        <v>26</v>
      </c>
      <c r="W1" s="111">
        <v>27</v>
      </c>
      <c r="X1" s="10">
        <v>28</v>
      </c>
    </row>
    <row r="2" spans="1:24" ht="59.25" customHeight="1">
      <c r="A2" s="144" t="s">
        <v>354</v>
      </c>
      <c r="B2" s="144"/>
      <c r="C2" s="144"/>
      <c r="D2" s="144"/>
      <c r="E2" s="21"/>
      <c r="F2" s="104"/>
      <c r="G2" s="102" t="s">
        <v>268</v>
      </c>
      <c r="H2" s="102"/>
      <c r="I2" s="103"/>
      <c r="J2" s="103" t="s">
        <v>737</v>
      </c>
      <c r="K2" s="103"/>
      <c r="L2" s="103"/>
      <c r="M2" s="103"/>
      <c r="N2" s="103"/>
      <c r="O2" s="103"/>
      <c r="P2" s="103"/>
      <c r="Q2" s="103"/>
      <c r="R2" s="103"/>
      <c r="S2" s="103"/>
      <c r="T2" s="103"/>
      <c r="U2" s="103"/>
      <c r="V2" s="103"/>
      <c r="W2" s="103"/>
    </row>
    <row r="3" spans="1:24" ht="12" customHeight="1">
      <c r="A3" s="145"/>
      <c r="B3" s="145"/>
      <c r="C3" s="145"/>
      <c r="D3" s="145"/>
      <c r="E3" s="22"/>
      <c r="F3" s="104"/>
      <c r="G3" s="305"/>
      <c r="H3" s="305"/>
      <c r="I3" s="305"/>
      <c r="J3" s="305"/>
      <c r="K3" s="305"/>
      <c r="L3" s="305"/>
      <c r="M3" s="305"/>
      <c r="N3" s="305"/>
      <c r="O3" s="305"/>
      <c r="P3" s="305"/>
      <c r="Q3" s="305"/>
      <c r="R3" s="305"/>
      <c r="S3" s="305"/>
      <c r="T3" s="305"/>
      <c r="U3" s="305"/>
      <c r="V3" s="305"/>
      <c r="W3" s="305"/>
    </row>
    <row r="4" spans="1:24" ht="10.5" customHeight="1" thickBot="1">
      <c r="A4" s="145"/>
      <c r="B4" s="145"/>
      <c r="C4" s="145"/>
      <c r="D4" s="145"/>
      <c r="E4" s="27"/>
      <c r="F4" s="104"/>
      <c r="G4" s="305"/>
      <c r="H4" s="305"/>
      <c r="I4" s="305"/>
      <c r="J4" s="305"/>
      <c r="K4" s="305"/>
      <c r="L4" s="305"/>
      <c r="M4" s="305"/>
      <c r="N4" s="305"/>
      <c r="O4" s="305"/>
      <c r="P4" s="305"/>
      <c r="Q4" s="305"/>
      <c r="R4" s="305"/>
      <c r="S4" s="305"/>
      <c r="T4" s="305"/>
      <c r="U4" s="305"/>
      <c r="V4" s="305"/>
      <c r="W4" s="305"/>
    </row>
    <row r="5" spans="1:24" s="12" customFormat="1" ht="39.75" customHeight="1">
      <c r="A5" s="145"/>
      <c r="B5" s="145"/>
      <c r="C5" s="145"/>
      <c r="D5" s="145"/>
      <c r="E5" s="11"/>
      <c r="F5" s="104"/>
      <c r="G5" s="304" t="s">
        <v>200</v>
      </c>
      <c r="H5" s="304" t="s">
        <v>482</v>
      </c>
      <c r="I5" s="304" t="s">
        <v>201</v>
      </c>
      <c r="J5" s="303" t="s">
        <v>203</v>
      </c>
      <c r="K5" s="303" t="s">
        <v>582</v>
      </c>
      <c r="L5" s="303" t="s">
        <v>583</v>
      </c>
      <c r="M5" s="303" t="s">
        <v>584</v>
      </c>
      <c r="N5" s="303" t="s">
        <v>204</v>
      </c>
      <c r="O5" s="303" t="s">
        <v>205</v>
      </c>
      <c r="P5" s="306" t="s">
        <v>215</v>
      </c>
      <c r="Q5" s="306"/>
      <c r="R5" s="306"/>
      <c r="S5" s="106" t="s">
        <v>208</v>
      </c>
      <c r="T5" s="106" t="s">
        <v>209</v>
      </c>
      <c r="U5" s="106" t="s">
        <v>210</v>
      </c>
      <c r="V5" s="106" t="s">
        <v>211</v>
      </c>
      <c r="W5" s="106" t="s">
        <v>212</v>
      </c>
      <c r="X5" s="303" t="s">
        <v>428</v>
      </c>
    </row>
    <row r="6" spans="1:24" s="12" customFormat="1" ht="36" customHeight="1">
      <c r="A6" s="145"/>
      <c r="B6" s="145"/>
      <c r="C6" s="145"/>
      <c r="D6" s="145"/>
      <c r="E6" s="11"/>
      <c r="F6" s="89"/>
      <c r="G6" s="304"/>
      <c r="H6" s="304"/>
      <c r="I6" s="304"/>
      <c r="J6" s="303"/>
      <c r="K6" s="303"/>
      <c r="L6" s="303"/>
      <c r="M6" s="303"/>
      <c r="N6" s="303"/>
      <c r="O6" s="303"/>
      <c r="P6" s="105" t="s">
        <v>206</v>
      </c>
      <c r="Q6" s="105" t="s">
        <v>483</v>
      </c>
      <c r="R6" s="105" t="s">
        <v>207</v>
      </c>
      <c r="S6" s="105" t="s">
        <v>214</v>
      </c>
      <c r="T6" s="105" t="s">
        <v>41</v>
      </c>
      <c r="U6" s="105" t="s">
        <v>485</v>
      </c>
      <c r="V6" s="105" t="s">
        <v>413</v>
      </c>
      <c r="W6" s="105" t="s">
        <v>213</v>
      </c>
      <c r="X6" s="303"/>
    </row>
    <row r="7" spans="1:24" ht="27.95" customHeight="1">
      <c r="A7" s="90" t="str">
        <f t="shared" ref="A7" si="0">B7&amp;C7&amp;D7</f>
        <v/>
      </c>
      <c r="B7" s="90"/>
      <c r="C7" s="92"/>
      <c r="D7" s="90"/>
      <c r="E7" s="90"/>
      <c r="F7" s="90"/>
      <c r="G7" s="93"/>
      <c r="H7" s="93"/>
      <c r="I7" s="97"/>
      <c r="J7" s="98"/>
      <c r="K7" s="98"/>
      <c r="L7" s="98"/>
      <c r="M7" s="99"/>
      <c r="N7" s="99"/>
      <c r="O7" s="99"/>
      <c r="P7" s="100"/>
      <c r="Q7" s="100"/>
      <c r="R7" s="100"/>
      <c r="S7" s="101"/>
      <c r="T7" s="101"/>
      <c r="U7" s="101"/>
      <c r="V7" s="101"/>
      <c r="W7" s="101"/>
      <c r="X7" s="132"/>
    </row>
    <row r="8" spans="1:24" ht="27.95" customHeight="1">
      <c r="A8" s="154" t="str">
        <f t="shared" ref="A8" si="1">B8&amp;C8&amp;D8</f>
        <v>145Ε3Η1</v>
      </c>
      <c r="B8" s="155">
        <v>145</v>
      </c>
      <c r="C8" s="156" t="s">
        <v>640</v>
      </c>
      <c r="D8" s="155">
        <v>1</v>
      </c>
      <c r="F8" s="90"/>
      <c r="G8" s="157" t="str">
        <f>'MiTo 0.9 Twinair 85hp'!D7</f>
        <v>145.E3H.1</v>
      </c>
      <c r="H8" s="158" t="s">
        <v>60</v>
      </c>
      <c r="I8" s="159" t="s">
        <v>641</v>
      </c>
      <c r="J8" s="160">
        <f>'MiTo 0.9 Twinair 85hp'!D6</f>
        <v>16800</v>
      </c>
      <c r="K8" s="160">
        <v>300</v>
      </c>
      <c r="L8" s="160">
        <f>J8-K8</f>
        <v>16500</v>
      </c>
      <c r="M8" s="161">
        <f t="shared" ref="M8" si="2">IF(N8&lt;=100,0,IF(N8&lt;=120,N8*0.9,IF(N8&lt;=140,N8*1.1,IF(N8&lt;=160,N8*1.7,IF(N8&lt;=180,N8*2.25,IF(N8&lt;=200,N8*2.55,IF(N8&lt;=250,N8*2.8,N8*3.4)))))))</f>
        <v>0</v>
      </c>
      <c r="N8" s="162">
        <v>98</v>
      </c>
      <c r="O8" s="163" t="s">
        <v>380</v>
      </c>
      <c r="P8" s="164">
        <v>4.9000000000000004</v>
      </c>
      <c r="Q8" s="165">
        <v>3.8</v>
      </c>
      <c r="R8" s="164">
        <v>4.2</v>
      </c>
      <c r="S8" s="164">
        <v>875</v>
      </c>
      <c r="T8" s="164" t="s">
        <v>642</v>
      </c>
      <c r="U8" s="164" t="s">
        <v>643</v>
      </c>
      <c r="V8" s="164">
        <v>12.5</v>
      </c>
      <c r="W8" s="164">
        <v>174</v>
      </c>
      <c r="X8" s="132" t="s">
        <v>500</v>
      </c>
    </row>
    <row r="9" spans="1:24" ht="27.95" customHeight="1">
      <c r="A9" s="154" t="str">
        <f>B9&amp;C9&amp;D9</f>
        <v>145B321</v>
      </c>
      <c r="B9" s="155">
        <v>145</v>
      </c>
      <c r="C9" s="156" t="s">
        <v>722</v>
      </c>
      <c r="D9" s="155">
        <v>1</v>
      </c>
      <c r="F9" s="90"/>
      <c r="G9" s="157" t="str">
        <f>'MiTo 1.4 Multiair 105hp'!D7</f>
        <v>145.B32.1</v>
      </c>
      <c r="H9" s="158" t="s">
        <v>60</v>
      </c>
      <c r="I9" s="159" t="s">
        <v>493</v>
      </c>
      <c r="J9" s="160">
        <f>'MiTo 1.4 Multiair 105hp'!D6+'MiTo 1.4 Multiair 105hp'!D80+'MiTo 1.4 Multiair 105hp'!D80</f>
        <v>17300</v>
      </c>
      <c r="K9" s="160">
        <v>960</v>
      </c>
      <c r="L9" s="160">
        <f>J9-K9</f>
        <v>16340</v>
      </c>
      <c r="M9" s="161">
        <f>IF(N9&lt;=100,0,IF(N9&lt;=120,N9*0.9,IF(N9&lt;=140,N9*1.1,IF(N9&lt;=160,N9*1.7,IF(N9&lt;=180,N9*2.25,IF(N9&lt;=200,N9*2.55,IF(N9&lt;=250,N9*2.8,N9*3.4)))))))</f>
        <v>147.4</v>
      </c>
      <c r="N9" s="162">
        <v>134</v>
      </c>
      <c r="O9" s="163" t="s">
        <v>380</v>
      </c>
      <c r="P9" s="164">
        <v>7.5</v>
      </c>
      <c r="Q9" s="165">
        <v>4.7</v>
      </c>
      <c r="R9" s="164">
        <v>5.7</v>
      </c>
      <c r="S9" s="164">
        <v>1368</v>
      </c>
      <c r="T9" s="164" t="s">
        <v>219</v>
      </c>
      <c r="U9" s="164" t="s">
        <v>224</v>
      </c>
      <c r="V9" s="164">
        <v>10.7</v>
      </c>
      <c r="W9" s="164">
        <v>189</v>
      </c>
      <c r="X9" s="132" t="s">
        <v>499</v>
      </c>
    </row>
    <row r="10" spans="1:24" ht="27.95" customHeight="1">
      <c r="A10" s="154" t="str">
        <f>B10&amp;C10&amp;D10</f>
        <v>145E331</v>
      </c>
      <c r="B10" s="155">
        <v>145</v>
      </c>
      <c r="C10" s="156" t="s">
        <v>478</v>
      </c>
      <c r="D10" s="155">
        <v>1</v>
      </c>
      <c r="F10" s="90"/>
      <c r="G10" s="157" t="str">
        <f>'MiTo 1.4 Multiair 135hp'!D7</f>
        <v>145.E33.1</v>
      </c>
      <c r="H10" s="158" t="s">
        <v>60</v>
      </c>
      <c r="I10" s="159" t="s">
        <v>445</v>
      </c>
      <c r="J10" s="160">
        <f>'MiTo 1.4 Multiair 135hp'!D6</f>
        <v>18800</v>
      </c>
      <c r="K10" s="160">
        <v>960</v>
      </c>
      <c r="L10" s="160">
        <f>J10-K10</f>
        <v>17840</v>
      </c>
      <c r="M10" s="161">
        <f>IF(N10&lt;=100,0,IF(N10&lt;=120,N10*0.9,IF(N10&lt;=140,N10*1.1,IF(N10&lt;=160,N10*1.7,IF(N10&lt;=180,N10*2.25,IF(N10&lt;=200,N10*2.55,IF(N10&lt;=250,N10*2.8,N10*3.4)))))))</f>
        <v>141.9</v>
      </c>
      <c r="N10" s="162">
        <v>129</v>
      </c>
      <c r="O10" s="163" t="s">
        <v>380</v>
      </c>
      <c r="P10" s="164">
        <v>7.4</v>
      </c>
      <c r="Q10" s="165">
        <v>4.5</v>
      </c>
      <c r="R10" s="164">
        <v>5.6</v>
      </c>
      <c r="S10" s="164">
        <v>1368</v>
      </c>
      <c r="T10" s="164" t="s">
        <v>220</v>
      </c>
      <c r="U10" s="164" t="s">
        <v>114</v>
      </c>
      <c r="V10" s="164">
        <v>8.4</v>
      </c>
      <c r="W10" s="164">
        <v>207</v>
      </c>
      <c r="X10" s="132" t="s">
        <v>500</v>
      </c>
    </row>
    <row r="11" spans="1:24" ht="27.95" customHeight="1">
      <c r="A11" s="154" t="str">
        <f>B11&amp;C11&amp;D11</f>
        <v>145B3F1</v>
      </c>
      <c r="B11" s="155">
        <v>145</v>
      </c>
      <c r="C11" s="156" t="s">
        <v>580</v>
      </c>
      <c r="D11" s="155">
        <v>1</v>
      </c>
      <c r="F11" s="90"/>
      <c r="G11" s="157" t="str">
        <f>'MiTo 1.3 JTDM-2 85hp'!D7</f>
        <v>145.B3F.1</v>
      </c>
      <c r="H11" s="158" t="s">
        <v>60</v>
      </c>
      <c r="I11" s="159" t="s">
        <v>494</v>
      </c>
      <c r="J11" s="160">
        <f>'MiTo 1.3 JTDM-2 85hp'!D6</f>
        <v>17500</v>
      </c>
      <c r="K11" s="160">
        <v>960</v>
      </c>
      <c r="L11" s="160">
        <f>J11-K11</f>
        <v>16540</v>
      </c>
      <c r="M11" s="161">
        <f>IF(N11&lt;=100,0,IF(N11&lt;=120,N11*0.9,IF(N11&lt;=140,N11*1.1,IF(N11&lt;=160,N11*1.7,IF(N11&lt;=180,N11*2.25,IF(N11&lt;=200,N11*2.55,IF(N11&lt;=250,N11*2.8,N11*3.4)))))))</f>
        <v>0</v>
      </c>
      <c r="N11" s="162">
        <v>90</v>
      </c>
      <c r="O11" s="163" t="s">
        <v>394</v>
      </c>
      <c r="P11" s="164">
        <v>4.5</v>
      </c>
      <c r="Q11" s="165">
        <v>2.9</v>
      </c>
      <c r="R11" s="164">
        <v>3.5</v>
      </c>
      <c r="S11" s="164">
        <v>1248</v>
      </c>
      <c r="T11" s="164" t="s">
        <v>497</v>
      </c>
      <c r="U11" s="164" t="s">
        <v>496</v>
      </c>
      <c r="V11" s="164">
        <v>12.9</v>
      </c>
      <c r="W11" s="164">
        <v>174</v>
      </c>
      <c r="X11" s="132" t="s">
        <v>616</v>
      </c>
    </row>
    <row r="12" spans="1:24" ht="27.95" customHeight="1">
      <c r="A12" s="154" t="str">
        <f>B12&amp;C12&amp;D12</f>
        <v>145E3F1</v>
      </c>
      <c r="B12" s="155">
        <v>145</v>
      </c>
      <c r="C12" s="156" t="s">
        <v>581</v>
      </c>
      <c r="D12" s="155">
        <v>1</v>
      </c>
      <c r="F12" s="90"/>
      <c r="G12" s="157" t="str">
        <f>'MiTo 1.3 JTDM-2 85hp'!E7</f>
        <v>145.E3F.1</v>
      </c>
      <c r="H12" s="158" t="s">
        <v>60</v>
      </c>
      <c r="I12" s="159" t="s">
        <v>495</v>
      </c>
      <c r="J12" s="160">
        <f>'MiTo 1.3 JTDM-2 85hp'!E6</f>
        <v>18600</v>
      </c>
      <c r="K12" s="160">
        <v>960</v>
      </c>
      <c r="L12" s="160">
        <f>J12-K12</f>
        <v>17640</v>
      </c>
      <c r="M12" s="161">
        <f>IF(N12&lt;=100,0,IF(N12&lt;=120,N12*0.9,IF(N12&lt;=140,N12*1.1,IF(N12&lt;=160,N12*1.7,IF(N12&lt;=180,N12*2.25,IF(N12&lt;=200,N12*2.55,IF(N12&lt;=250,N12*2.8,N12*3.4)))))))</f>
        <v>0</v>
      </c>
      <c r="N12" s="162">
        <v>90</v>
      </c>
      <c r="O12" s="163" t="s">
        <v>394</v>
      </c>
      <c r="P12" s="164">
        <v>4.5</v>
      </c>
      <c r="Q12" s="165">
        <v>2.9</v>
      </c>
      <c r="R12" s="164">
        <v>3.5</v>
      </c>
      <c r="S12" s="164">
        <v>1248</v>
      </c>
      <c r="T12" s="164" t="s">
        <v>497</v>
      </c>
      <c r="U12" s="164" t="s">
        <v>496</v>
      </c>
      <c r="V12" s="164">
        <v>12.9</v>
      </c>
      <c r="W12" s="164">
        <v>174</v>
      </c>
      <c r="X12" s="132" t="s">
        <v>617</v>
      </c>
    </row>
    <row r="13" spans="1:24" ht="27.95" customHeight="1">
      <c r="A13" s="154" t="str">
        <f>B13&amp;C13&amp;D13</f>
        <v>145E3A1</v>
      </c>
      <c r="B13" s="155">
        <v>145</v>
      </c>
      <c r="C13" s="156" t="s">
        <v>477</v>
      </c>
      <c r="D13" s="155">
        <v>1</v>
      </c>
      <c r="F13" s="90"/>
      <c r="G13" s="157" t="str">
        <f>'MiTo 1.3 JTDM-2 95hp'!D7</f>
        <v>145.E3A.1</v>
      </c>
      <c r="H13" s="158" t="s">
        <v>60</v>
      </c>
      <c r="I13" s="159" t="s">
        <v>447</v>
      </c>
      <c r="J13" s="160">
        <f>'MiTo 1.3 JTDM-2 95hp'!D6</f>
        <v>18600</v>
      </c>
      <c r="K13" s="160">
        <v>960</v>
      </c>
      <c r="L13" s="160">
        <f>J13-K13</f>
        <v>17640</v>
      </c>
      <c r="M13" s="161">
        <f>IF(N13&lt;=100,0,IF(N13&lt;=120,N13*0.9,IF(N13&lt;=140,N13*1.1,IF(N13&lt;=160,N13*1.7,IF(N13&lt;=180,N13*2.25,IF(N13&lt;=200,N13*2.55,IF(N13&lt;=250,N13*2.8,N13*3.4)))))))</f>
        <v>100.8</v>
      </c>
      <c r="N13" s="162">
        <v>112</v>
      </c>
      <c r="O13" s="163" t="s">
        <v>394</v>
      </c>
      <c r="P13" s="164">
        <v>5.5</v>
      </c>
      <c r="Q13" s="165">
        <v>3.6</v>
      </c>
      <c r="R13" s="164">
        <v>4.3</v>
      </c>
      <c r="S13" s="164">
        <v>1248</v>
      </c>
      <c r="T13" s="164" t="s">
        <v>222</v>
      </c>
      <c r="U13" s="164" t="s">
        <v>498</v>
      </c>
      <c r="V13" s="164">
        <v>11.6</v>
      </c>
      <c r="W13" s="164">
        <v>180</v>
      </c>
      <c r="X13" s="132" t="s">
        <v>502</v>
      </c>
    </row>
    <row r="14" spans="1:24" ht="27.95" customHeight="1">
      <c r="A14" s="90"/>
      <c r="B14" s="90"/>
      <c r="C14" s="92"/>
      <c r="D14" s="90"/>
      <c r="E14" s="90"/>
      <c r="F14" s="90"/>
      <c r="G14" s="93"/>
      <c r="H14" s="93"/>
      <c r="I14" s="97"/>
      <c r="J14" s="98"/>
      <c r="K14" s="98"/>
      <c r="L14" s="98"/>
      <c r="M14" s="99"/>
      <c r="N14" s="99"/>
      <c r="O14" s="99"/>
      <c r="P14" s="100"/>
      <c r="Q14" s="100"/>
      <c r="R14" s="100"/>
      <c r="S14" s="101"/>
      <c r="T14" s="101"/>
      <c r="U14" s="101"/>
      <c r="V14" s="101"/>
      <c r="W14" s="101"/>
      <c r="X14" s="132"/>
    </row>
    <row r="15" spans="1:24" ht="27.95" customHeight="1">
      <c r="A15" s="85" t="str">
        <f t="shared" ref="A15:A23" si="3">B15&amp;C15&amp;D15</f>
        <v>145B3N2</v>
      </c>
      <c r="B15" s="86">
        <v>145</v>
      </c>
      <c r="C15" s="87" t="s">
        <v>491</v>
      </c>
      <c r="D15" s="86">
        <v>2</v>
      </c>
      <c r="F15" s="90"/>
      <c r="G15" s="96" t="str">
        <f>'MiTo 1.4 78hp'!D7</f>
        <v>145.B3N.2</v>
      </c>
      <c r="H15" s="94" t="s">
        <v>60</v>
      </c>
      <c r="I15" s="95" t="s">
        <v>443</v>
      </c>
      <c r="J15" s="108">
        <f>'MiTo 1.4 78hp'!D6</f>
        <v>14700</v>
      </c>
      <c r="K15" s="108">
        <v>960</v>
      </c>
      <c r="L15" s="108">
        <f>J15-K15</f>
        <v>13740</v>
      </c>
      <c r="M15" s="107">
        <f>IF(N15&lt;=100,0,IF(N15&lt;=120,N15*0.9,IF(N15&lt;=140,N15*1.1,IF(N15&lt;=160,N15*1.7,IF(N15&lt;=180,N15*2.25,IF(N15&lt;=200,N15*2.55,IF(N15&lt;=250,N15*2.8,N15*3.4)))))))</f>
        <v>143</v>
      </c>
      <c r="N15" s="116">
        <v>130</v>
      </c>
      <c r="O15" s="109" t="s">
        <v>380</v>
      </c>
      <c r="P15" s="110">
        <v>7.3</v>
      </c>
      <c r="Q15" s="110">
        <v>4.5999999999999996</v>
      </c>
      <c r="R15" s="110">
        <v>5.6</v>
      </c>
      <c r="S15" s="110">
        <v>1368</v>
      </c>
      <c r="T15" s="110" t="s">
        <v>218</v>
      </c>
      <c r="U15" s="110" t="s">
        <v>223</v>
      </c>
      <c r="V15" s="113">
        <v>13</v>
      </c>
      <c r="W15" s="110">
        <v>165</v>
      </c>
      <c r="X15" s="132" t="s">
        <v>778</v>
      </c>
    </row>
    <row r="16" spans="1:24" ht="27.95" customHeight="1">
      <c r="A16" s="85" t="str">
        <f t="shared" si="3"/>
        <v>145E3N2</v>
      </c>
      <c r="B16" s="86">
        <v>145</v>
      </c>
      <c r="C16" s="87" t="s">
        <v>492</v>
      </c>
      <c r="D16" s="86">
        <v>2</v>
      </c>
      <c r="F16" s="90"/>
      <c r="G16" s="96" t="str">
        <f>'MiTo 1.4 78hp'!E7</f>
        <v>145.E3N.2</v>
      </c>
      <c r="H16" s="94" t="s">
        <v>60</v>
      </c>
      <c r="I16" s="95" t="s">
        <v>444</v>
      </c>
      <c r="J16" s="108">
        <f>'MiTo 1.4 78hp'!E6</f>
        <v>15800</v>
      </c>
      <c r="K16" s="108">
        <v>960</v>
      </c>
      <c r="L16" s="108">
        <f>J16-K16</f>
        <v>14840</v>
      </c>
      <c r="M16" s="107">
        <f t="shared" ref="M16:M36" si="4">IF(N16&lt;=100,0,IF(N16&lt;=120,N16*0.9,IF(N16&lt;=140,N16*1.1,IF(N16&lt;=160,N16*1.7,IF(N16&lt;=180,N16*2.25,IF(N16&lt;=200,N16*2.55,IF(N16&lt;=250,N16*2.8,N16*3.4)))))))</f>
        <v>143</v>
      </c>
      <c r="N16" s="116">
        <v>130</v>
      </c>
      <c r="O16" s="109" t="s">
        <v>380</v>
      </c>
      <c r="P16" s="110">
        <v>7.3</v>
      </c>
      <c r="Q16" s="110">
        <v>4.5999999999999996</v>
      </c>
      <c r="R16" s="110">
        <v>5.6</v>
      </c>
      <c r="S16" s="110">
        <v>1368</v>
      </c>
      <c r="T16" s="110" t="s">
        <v>218</v>
      </c>
      <c r="U16" s="110" t="s">
        <v>223</v>
      </c>
      <c r="V16" s="113">
        <v>13</v>
      </c>
      <c r="W16" s="110">
        <v>165</v>
      </c>
      <c r="X16" s="132" t="s">
        <v>776</v>
      </c>
    </row>
    <row r="17" spans="1:24" ht="27.95" customHeight="1">
      <c r="A17" s="85" t="str">
        <f t="shared" si="3"/>
        <v>145E3B2</v>
      </c>
      <c r="B17" s="86">
        <v>145</v>
      </c>
      <c r="C17" s="87" t="s">
        <v>723</v>
      </c>
      <c r="D17" s="86">
        <v>2</v>
      </c>
      <c r="F17" s="90"/>
      <c r="G17" s="96" t="str">
        <f>'MiTo 0.9 Twinair 105hp'!D7</f>
        <v>145.E3B.2</v>
      </c>
      <c r="H17" s="94" t="s">
        <v>60</v>
      </c>
      <c r="I17" s="95" t="s">
        <v>734</v>
      </c>
      <c r="J17" s="108">
        <f>'MiTo 0.9 Twinair 105hp'!D6</f>
        <v>17600</v>
      </c>
      <c r="K17" s="108">
        <v>300</v>
      </c>
      <c r="L17" s="108">
        <f>J17-K17</f>
        <v>17300</v>
      </c>
      <c r="M17" s="107">
        <f t="shared" si="4"/>
        <v>0</v>
      </c>
      <c r="N17" s="116">
        <v>98</v>
      </c>
      <c r="O17" s="109" t="s">
        <v>380</v>
      </c>
      <c r="P17" s="110">
        <v>4.9000000000000004</v>
      </c>
      <c r="Q17" s="110">
        <v>3.8</v>
      </c>
      <c r="R17" s="110">
        <v>4.2</v>
      </c>
      <c r="S17" s="110">
        <v>875</v>
      </c>
      <c r="T17" s="110" t="s">
        <v>219</v>
      </c>
      <c r="U17" s="110" t="s">
        <v>224</v>
      </c>
      <c r="V17" s="110">
        <v>12.5</v>
      </c>
      <c r="W17" s="110">
        <v>174</v>
      </c>
      <c r="X17" s="132" t="s">
        <v>779</v>
      </c>
    </row>
    <row r="18" spans="1:24" ht="27.95" customHeight="1">
      <c r="A18" s="85" t="str">
        <f t="shared" si="3"/>
        <v>145K3B2</v>
      </c>
      <c r="B18" s="86">
        <v>145</v>
      </c>
      <c r="C18" s="87" t="s">
        <v>724</v>
      </c>
      <c r="D18" s="86">
        <v>2</v>
      </c>
      <c r="F18" s="90"/>
      <c r="G18" s="96" t="str">
        <f>'MiTo 0.9 Twinair 105hp'!E7</f>
        <v>145.K3B.2</v>
      </c>
      <c r="H18" s="94" t="s">
        <v>60</v>
      </c>
      <c r="I18" s="95" t="s">
        <v>735</v>
      </c>
      <c r="J18" s="108">
        <f>'MiTo 0.9 Twinair 105hp'!E6</f>
        <v>18700</v>
      </c>
      <c r="K18" s="108">
        <v>300</v>
      </c>
      <c r="L18" s="108">
        <f>J18-K18</f>
        <v>18400</v>
      </c>
      <c r="M18" s="107">
        <f t="shared" si="4"/>
        <v>0</v>
      </c>
      <c r="N18" s="116">
        <v>98</v>
      </c>
      <c r="O18" s="109" t="s">
        <v>380</v>
      </c>
      <c r="P18" s="110">
        <v>4.9000000000000004</v>
      </c>
      <c r="Q18" s="110">
        <v>3.8</v>
      </c>
      <c r="R18" s="110">
        <v>4.2</v>
      </c>
      <c r="S18" s="110">
        <v>875</v>
      </c>
      <c r="T18" s="110" t="s">
        <v>219</v>
      </c>
      <c r="U18" s="110" t="s">
        <v>224</v>
      </c>
      <c r="V18" s="110">
        <v>12.5</v>
      </c>
      <c r="W18" s="110">
        <v>174</v>
      </c>
      <c r="X18" s="132" t="s">
        <v>781</v>
      </c>
    </row>
    <row r="19" spans="1:24" ht="27.95" customHeight="1">
      <c r="A19" s="85" t="str">
        <f t="shared" si="3"/>
        <v>145E3V2</v>
      </c>
      <c r="B19" s="86">
        <v>145</v>
      </c>
      <c r="C19" s="87" t="s">
        <v>644</v>
      </c>
      <c r="D19" s="86">
        <v>2</v>
      </c>
      <c r="F19" s="90"/>
      <c r="G19" s="96" t="str">
        <f>'MiTo 1.4 TB 120hp GPL'!D7</f>
        <v>145.E3V.2</v>
      </c>
      <c r="H19" s="94" t="s">
        <v>60</v>
      </c>
      <c r="I19" s="95" t="s">
        <v>645</v>
      </c>
      <c r="J19" s="108">
        <f>'MiTo 1.4 TB 120hp GPL'!D6</f>
        <v>19800</v>
      </c>
      <c r="K19" s="108">
        <v>960</v>
      </c>
      <c r="L19" s="108">
        <f>J19-K19</f>
        <v>18840</v>
      </c>
      <c r="M19" s="107">
        <v>144.1</v>
      </c>
      <c r="N19" s="229" t="s">
        <v>651</v>
      </c>
      <c r="O19" s="109" t="s">
        <v>647</v>
      </c>
      <c r="P19" s="110" t="s">
        <v>648</v>
      </c>
      <c r="Q19" s="110" t="s">
        <v>649</v>
      </c>
      <c r="R19" s="110" t="s">
        <v>650</v>
      </c>
      <c r="S19" s="110">
        <v>1368</v>
      </c>
      <c r="T19" s="110" t="s">
        <v>109</v>
      </c>
      <c r="U19" s="110" t="s">
        <v>646</v>
      </c>
      <c r="V19" s="110">
        <v>8.8000000000000007</v>
      </c>
      <c r="W19" s="110">
        <v>198</v>
      </c>
      <c r="X19" s="132" t="s">
        <v>784</v>
      </c>
    </row>
    <row r="20" spans="1:24" ht="27.95" customHeight="1">
      <c r="A20" s="85" t="str">
        <f>B20&amp;C20&amp;D20</f>
        <v>145Q362</v>
      </c>
      <c r="B20" s="86">
        <v>145</v>
      </c>
      <c r="C20" s="87" t="s">
        <v>572</v>
      </c>
      <c r="D20" s="86">
        <v>2</v>
      </c>
      <c r="F20" s="90"/>
      <c r="G20" s="96" t="str">
        <f>'MiTo 1.4 Multiair 170hp'!D7</f>
        <v>145.Q36.2</v>
      </c>
      <c r="H20" s="94" t="s">
        <v>60</v>
      </c>
      <c r="I20" s="95" t="s">
        <v>446</v>
      </c>
      <c r="J20" s="108">
        <f>'MiTo 1.4 Multiair 170hp'!D6</f>
        <v>20750</v>
      </c>
      <c r="K20" s="108">
        <v>960</v>
      </c>
      <c r="L20" s="108">
        <f>J20-K20</f>
        <v>19790</v>
      </c>
      <c r="M20" s="107">
        <f t="shared" si="4"/>
        <v>152.9</v>
      </c>
      <c r="N20" s="116">
        <v>139</v>
      </c>
      <c r="O20" s="109" t="s">
        <v>380</v>
      </c>
      <c r="P20" s="110">
        <v>8.1</v>
      </c>
      <c r="Q20" s="110">
        <v>4.8</v>
      </c>
      <c r="R20" s="113">
        <v>6</v>
      </c>
      <c r="S20" s="110">
        <v>1368</v>
      </c>
      <c r="T20" s="110" t="s">
        <v>221</v>
      </c>
      <c r="U20" s="110" t="s">
        <v>225</v>
      </c>
      <c r="V20" s="110">
        <v>7.5</v>
      </c>
      <c r="W20" s="110">
        <v>219</v>
      </c>
      <c r="X20" s="132" t="s">
        <v>501</v>
      </c>
    </row>
    <row r="21" spans="1:24" ht="27.95" customHeight="1">
      <c r="A21" s="85" t="str">
        <f>B21&amp;C21&amp;D21</f>
        <v>145B3F2</v>
      </c>
      <c r="B21" s="86">
        <v>145</v>
      </c>
      <c r="C21" s="87" t="s">
        <v>580</v>
      </c>
      <c r="D21" s="86">
        <v>2</v>
      </c>
      <c r="F21" s="90"/>
      <c r="G21" s="96" t="str">
        <f>'MiTo 1.3 JTDM-2 85hp s2'!D7</f>
        <v>145.B3F.2</v>
      </c>
      <c r="H21" s="94" t="s">
        <v>60</v>
      </c>
      <c r="I21" s="95" t="s">
        <v>494</v>
      </c>
      <c r="J21" s="108">
        <f>'MiTo 1.3 JTDM-2 85hp s2'!D6</f>
        <v>17500</v>
      </c>
      <c r="K21" s="108">
        <v>960</v>
      </c>
      <c r="L21" s="108">
        <f>J21-K21</f>
        <v>16540</v>
      </c>
      <c r="M21" s="107">
        <f>IF(N21&lt;=100,0,IF(N21&lt;=120,N21*0.9,IF(N21&lt;=140,N21*1.1,IF(N21&lt;=160,N21*1.7,IF(N21&lt;=180,N21*2.25,IF(N21&lt;=200,N21*2.55,IF(N21&lt;=250,N21*2.8,N21*3.4)))))))</f>
        <v>0</v>
      </c>
      <c r="N21" s="116">
        <v>90</v>
      </c>
      <c r="O21" s="109" t="s">
        <v>394</v>
      </c>
      <c r="P21" s="110">
        <v>4.5</v>
      </c>
      <c r="Q21" s="110">
        <v>2.9</v>
      </c>
      <c r="R21" s="113">
        <v>3.5</v>
      </c>
      <c r="S21" s="110">
        <v>1248</v>
      </c>
      <c r="T21" s="110" t="s">
        <v>497</v>
      </c>
      <c r="U21" s="110" t="s">
        <v>496</v>
      </c>
      <c r="V21" s="110">
        <v>12.9</v>
      </c>
      <c r="W21" s="110">
        <v>174</v>
      </c>
      <c r="X21" s="132" t="s">
        <v>780</v>
      </c>
    </row>
    <row r="22" spans="1:24" ht="27.95" customHeight="1">
      <c r="A22" s="85" t="str">
        <f>B22&amp;C22&amp;D22</f>
        <v>145E3F2</v>
      </c>
      <c r="B22" s="86">
        <v>145</v>
      </c>
      <c r="C22" s="87" t="s">
        <v>581</v>
      </c>
      <c r="D22" s="86">
        <v>2</v>
      </c>
      <c r="F22" s="90"/>
      <c r="G22" s="96" t="str">
        <f>'MiTo 1.3 JTDM-2 85hp s2'!E7</f>
        <v>145.E3F.2</v>
      </c>
      <c r="H22" s="94" t="s">
        <v>60</v>
      </c>
      <c r="I22" s="95" t="s">
        <v>495</v>
      </c>
      <c r="J22" s="108">
        <f>'MiTo 1.3 JTDM-2 85hp s2'!E6</f>
        <v>18600</v>
      </c>
      <c r="K22" s="108">
        <v>960</v>
      </c>
      <c r="L22" s="108">
        <f>J22-K22</f>
        <v>17640</v>
      </c>
      <c r="M22" s="107">
        <f>IF(N22&lt;=100,0,IF(N22&lt;=120,N22*0.9,IF(N22&lt;=140,N22*1.1,IF(N22&lt;=160,N22*1.7,IF(N22&lt;=180,N22*2.25,IF(N22&lt;=200,N22*2.55,IF(N22&lt;=250,N22*2.8,N22*3.4)))))))</f>
        <v>0</v>
      </c>
      <c r="N22" s="116">
        <v>90</v>
      </c>
      <c r="O22" s="109" t="s">
        <v>394</v>
      </c>
      <c r="P22" s="110">
        <v>4.5</v>
      </c>
      <c r="Q22" s="110">
        <v>2.9</v>
      </c>
      <c r="R22" s="110">
        <v>3.5</v>
      </c>
      <c r="S22" s="110">
        <v>1248</v>
      </c>
      <c r="T22" s="110" t="s">
        <v>497</v>
      </c>
      <c r="U22" s="110" t="s">
        <v>496</v>
      </c>
      <c r="V22" s="110">
        <v>12.9</v>
      </c>
      <c r="W22" s="110">
        <v>174</v>
      </c>
      <c r="X22" s="132" t="s">
        <v>779</v>
      </c>
    </row>
    <row r="23" spans="1:24" ht="27.95" customHeight="1">
      <c r="A23" s="85" t="str">
        <f t="shared" si="3"/>
        <v>145Κ3F2</v>
      </c>
      <c r="B23" s="86">
        <v>145</v>
      </c>
      <c r="C23" s="87" t="s">
        <v>725</v>
      </c>
      <c r="D23" s="86">
        <v>2</v>
      </c>
      <c r="F23" s="90"/>
      <c r="G23" s="96" t="str">
        <f>'MiTo 1.3 JTDM-2 85hp s2'!F7</f>
        <v>145.K3F.2</v>
      </c>
      <c r="H23" s="94" t="s">
        <v>60</v>
      </c>
      <c r="I23" s="95" t="s">
        <v>736</v>
      </c>
      <c r="J23" s="108">
        <f>'MiTo 1.3 JTDM-2 85hp s2'!F6</f>
        <v>19700</v>
      </c>
      <c r="K23" s="108">
        <v>960</v>
      </c>
      <c r="L23" s="108">
        <f>J23-K23</f>
        <v>18740</v>
      </c>
      <c r="M23" s="107">
        <f t="shared" si="4"/>
        <v>0</v>
      </c>
      <c r="N23" s="116">
        <v>90</v>
      </c>
      <c r="O23" s="109" t="s">
        <v>394</v>
      </c>
      <c r="P23" s="110">
        <v>4.5</v>
      </c>
      <c r="Q23" s="110">
        <v>2.9</v>
      </c>
      <c r="R23" s="110">
        <v>3.5</v>
      </c>
      <c r="S23" s="110">
        <v>1248</v>
      </c>
      <c r="T23" s="110" t="s">
        <v>497</v>
      </c>
      <c r="U23" s="110" t="s">
        <v>496</v>
      </c>
      <c r="V23" s="110">
        <v>12.9</v>
      </c>
      <c r="W23" s="110">
        <v>174</v>
      </c>
      <c r="X23" s="132" t="s">
        <v>781</v>
      </c>
    </row>
    <row r="24" spans="1:24" ht="27.95" customHeight="1" thickBot="1">
      <c r="A24" s="90"/>
      <c r="B24" s="90"/>
      <c r="C24" s="92"/>
      <c r="D24" s="90"/>
      <c r="E24" s="90"/>
      <c r="F24" s="90"/>
      <c r="G24" s="93"/>
      <c r="H24" s="93"/>
      <c r="I24" s="97"/>
      <c r="J24" s="98"/>
      <c r="K24" s="98"/>
      <c r="L24" s="98"/>
      <c r="M24" s="99"/>
      <c r="N24" s="99"/>
      <c r="O24" s="99"/>
      <c r="P24" s="100"/>
      <c r="Q24" s="100"/>
      <c r="R24" s="100"/>
      <c r="S24" s="101"/>
      <c r="T24" s="101"/>
      <c r="U24" s="101"/>
      <c r="V24" s="101"/>
      <c r="W24" s="101"/>
      <c r="X24" s="132"/>
    </row>
    <row r="25" spans="1:24" ht="27.95" customHeight="1" thickBot="1">
      <c r="A25" s="85" t="str">
        <f t="shared" ref="A25:A35" si="5">B25&amp;C25&amp;D25</f>
        <v>191G500</v>
      </c>
      <c r="B25" s="86">
        <v>191</v>
      </c>
      <c r="C25" s="87" t="s">
        <v>619</v>
      </c>
      <c r="D25" s="88">
        <v>0</v>
      </c>
      <c r="E25" s="21"/>
      <c r="F25" s="90"/>
      <c r="G25" s="96" t="str">
        <f>'Giulietta 1.4 TB 105hp'!D7</f>
        <v>191.G50.0</v>
      </c>
      <c r="H25" s="94" t="s">
        <v>284</v>
      </c>
      <c r="I25" s="95" t="s">
        <v>620</v>
      </c>
      <c r="J25" s="108">
        <f>'Giulietta 1.4 TB 105hp'!D6</f>
        <v>18500</v>
      </c>
      <c r="K25" s="108">
        <v>960</v>
      </c>
      <c r="L25" s="108">
        <f>J25-K25</f>
        <v>17540</v>
      </c>
      <c r="M25" s="107">
        <f t="shared" si="4"/>
        <v>253.29999999999998</v>
      </c>
      <c r="N25" s="116">
        <v>149</v>
      </c>
      <c r="O25" s="109" t="s">
        <v>380</v>
      </c>
      <c r="P25" s="110">
        <v>8.4</v>
      </c>
      <c r="Q25" s="110">
        <v>5.3</v>
      </c>
      <c r="R25" s="110">
        <v>6.4</v>
      </c>
      <c r="S25" s="110">
        <v>1368</v>
      </c>
      <c r="T25" s="110" t="s">
        <v>630</v>
      </c>
      <c r="U25" s="110" t="s">
        <v>114</v>
      </c>
      <c r="V25" s="110">
        <v>10.6</v>
      </c>
      <c r="W25" s="110">
        <v>185</v>
      </c>
      <c r="X25" s="132" t="s">
        <v>628</v>
      </c>
    </row>
    <row r="26" spans="1:24" ht="27.95" customHeight="1" thickBot="1">
      <c r="A26" s="154" t="str">
        <f t="shared" si="5"/>
        <v>191B510</v>
      </c>
      <c r="B26" s="155">
        <v>191</v>
      </c>
      <c r="C26" s="156" t="s">
        <v>476</v>
      </c>
      <c r="D26" s="155">
        <v>0</v>
      </c>
      <c r="E26" s="21"/>
      <c r="F26" s="90"/>
      <c r="G26" s="157" t="str">
        <f>'Giulietta 1.4 TB 120hp'!D7</f>
        <v>191.B51.0</v>
      </c>
      <c r="H26" s="158" t="s">
        <v>284</v>
      </c>
      <c r="I26" s="159" t="s">
        <v>618</v>
      </c>
      <c r="J26" s="160">
        <f>'Giulietta 1.4 TB 120hp'!D6</f>
        <v>20850</v>
      </c>
      <c r="K26" s="160">
        <v>960</v>
      </c>
      <c r="L26" s="160">
        <f>J26-K26</f>
        <v>19890</v>
      </c>
      <c r="M26" s="161">
        <f t="shared" si="4"/>
        <v>253.29999999999998</v>
      </c>
      <c r="N26" s="162">
        <v>149</v>
      </c>
      <c r="O26" s="163" t="s">
        <v>380</v>
      </c>
      <c r="P26" s="164">
        <v>8.4</v>
      </c>
      <c r="Q26" s="164">
        <v>5.3</v>
      </c>
      <c r="R26" s="164">
        <v>6.4</v>
      </c>
      <c r="S26" s="164">
        <v>1368</v>
      </c>
      <c r="T26" s="164" t="s">
        <v>109</v>
      </c>
      <c r="U26" s="164" t="s">
        <v>114</v>
      </c>
      <c r="V26" s="164">
        <v>9.4</v>
      </c>
      <c r="W26" s="164">
        <v>195</v>
      </c>
      <c r="X26" s="132" t="s">
        <v>629</v>
      </c>
    </row>
    <row r="27" spans="1:24" ht="27.95" customHeight="1">
      <c r="A27" s="154" t="str">
        <f t="shared" si="5"/>
        <v>191C510</v>
      </c>
      <c r="B27" s="155">
        <v>191</v>
      </c>
      <c r="C27" s="156" t="s">
        <v>475</v>
      </c>
      <c r="D27" s="155">
        <v>0</v>
      </c>
      <c r="E27" s="21"/>
      <c r="F27" s="90"/>
      <c r="G27" s="157" t="str">
        <f>'Giulietta 1.4 TB 120hp'!F7</f>
        <v>191.C51.0</v>
      </c>
      <c r="H27" s="158" t="s">
        <v>284</v>
      </c>
      <c r="I27" s="159" t="s">
        <v>470</v>
      </c>
      <c r="J27" s="160">
        <f>'Giulietta 1.4 TB 120hp'!F6</f>
        <v>21850</v>
      </c>
      <c r="K27" s="160">
        <v>960</v>
      </c>
      <c r="L27" s="160">
        <f>J27-K27</f>
        <v>20890</v>
      </c>
      <c r="M27" s="161">
        <f t="shared" si="4"/>
        <v>253.29999999999998</v>
      </c>
      <c r="N27" s="162">
        <v>149</v>
      </c>
      <c r="O27" s="163" t="s">
        <v>380</v>
      </c>
      <c r="P27" s="164">
        <v>8.4</v>
      </c>
      <c r="Q27" s="164">
        <v>5.3</v>
      </c>
      <c r="R27" s="164">
        <v>6.4</v>
      </c>
      <c r="S27" s="164">
        <v>1368</v>
      </c>
      <c r="T27" s="164" t="s">
        <v>109</v>
      </c>
      <c r="U27" s="164" t="s">
        <v>114</v>
      </c>
      <c r="V27" s="164">
        <v>9.4</v>
      </c>
      <c r="W27" s="164">
        <v>195</v>
      </c>
      <c r="X27" s="132" t="s">
        <v>238</v>
      </c>
    </row>
    <row r="28" spans="1:24" ht="27.95" customHeight="1">
      <c r="A28" s="85" t="str">
        <f t="shared" si="5"/>
        <v>191V510</v>
      </c>
      <c r="B28" s="86">
        <v>191</v>
      </c>
      <c r="C28" s="87" t="s">
        <v>692</v>
      </c>
      <c r="D28" s="88">
        <v>0</v>
      </c>
      <c r="E28" s="22"/>
      <c r="F28" s="90"/>
      <c r="G28" s="96" t="str">
        <f>'Giulietta 1.4 TB 120hp'!E7</f>
        <v>191.V51.0</v>
      </c>
      <c r="H28" s="94" t="s">
        <v>284</v>
      </c>
      <c r="I28" s="95" t="s">
        <v>693</v>
      </c>
      <c r="J28" s="108">
        <f>'Giulietta 1.4 TB 120hp'!E6</f>
        <v>20900</v>
      </c>
      <c r="K28" s="108">
        <v>960</v>
      </c>
      <c r="L28" s="108">
        <f>J28-K28</f>
        <v>19940</v>
      </c>
      <c r="M28" s="107">
        <f t="shared" si="4"/>
        <v>253.29999999999998</v>
      </c>
      <c r="N28" s="116">
        <v>149</v>
      </c>
      <c r="O28" s="109" t="s">
        <v>380</v>
      </c>
      <c r="P28" s="110">
        <v>8.4</v>
      </c>
      <c r="Q28" s="110">
        <v>5.3</v>
      </c>
      <c r="R28" s="110">
        <v>6.4</v>
      </c>
      <c r="S28" s="110">
        <v>1368</v>
      </c>
      <c r="T28" s="110" t="s">
        <v>109</v>
      </c>
      <c r="U28" s="110" t="s">
        <v>114</v>
      </c>
      <c r="V28" s="110">
        <v>9.4</v>
      </c>
      <c r="W28" s="110">
        <v>195</v>
      </c>
      <c r="X28" s="132" t="s">
        <v>718</v>
      </c>
    </row>
    <row r="29" spans="1:24" ht="27.95" customHeight="1">
      <c r="A29" s="85" t="str">
        <f t="shared" si="5"/>
        <v>191C530</v>
      </c>
      <c r="B29" s="86">
        <v>191</v>
      </c>
      <c r="C29" s="87" t="s">
        <v>474</v>
      </c>
      <c r="D29" s="88">
        <v>0</v>
      </c>
      <c r="E29" s="22"/>
      <c r="F29" s="91"/>
      <c r="G29" s="96" t="str">
        <f>'Giulietta 1.4 Multiair 170hp'!D7</f>
        <v>191.C53.0</v>
      </c>
      <c r="H29" s="94" t="s">
        <v>284</v>
      </c>
      <c r="I29" s="95" t="s">
        <v>266</v>
      </c>
      <c r="J29" s="108">
        <f>'Giulietta 1.4 Multiair 170hp'!D6</f>
        <v>23950</v>
      </c>
      <c r="K29" s="108">
        <v>960</v>
      </c>
      <c r="L29" s="108">
        <f>J29-K29</f>
        <v>22990</v>
      </c>
      <c r="M29" s="107">
        <f t="shared" si="4"/>
        <v>147.4</v>
      </c>
      <c r="N29" s="116">
        <v>134</v>
      </c>
      <c r="O29" s="109" t="s">
        <v>380</v>
      </c>
      <c r="P29" s="110">
        <v>7.8</v>
      </c>
      <c r="Q29" s="110">
        <v>4.5999999999999996</v>
      </c>
      <c r="R29" s="110">
        <v>5.8</v>
      </c>
      <c r="S29" s="110">
        <v>1368</v>
      </c>
      <c r="T29" s="110" t="s">
        <v>110</v>
      </c>
      <c r="U29" s="110" t="s">
        <v>115</v>
      </c>
      <c r="V29" s="110">
        <v>7.8</v>
      </c>
      <c r="W29" s="110">
        <v>218</v>
      </c>
      <c r="X29" s="132" t="s">
        <v>238</v>
      </c>
    </row>
    <row r="30" spans="1:24" ht="27.95" customHeight="1">
      <c r="A30" s="85" t="str">
        <f>B30&amp;C30&amp;D30</f>
        <v>191C5B0</v>
      </c>
      <c r="B30" s="86">
        <v>191</v>
      </c>
      <c r="C30" s="87" t="s">
        <v>234</v>
      </c>
      <c r="D30" s="88">
        <v>0</v>
      </c>
      <c r="E30" s="22"/>
      <c r="F30" s="91"/>
      <c r="G30" s="96" t="str">
        <f>'Giulietta 1.4 Multiair 170h TCT'!D7</f>
        <v>191.C5B.0</v>
      </c>
      <c r="H30" s="94" t="s">
        <v>284</v>
      </c>
      <c r="I30" s="95" t="s">
        <v>235</v>
      </c>
      <c r="J30" s="108">
        <f>'Giulietta 1.4 Multiair 170h TCT'!D6</f>
        <v>25750</v>
      </c>
      <c r="K30" s="108">
        <v>960</v>
      </c>
      <c r="L30" s="108">
        <f>J30-K30</f>
        <v>24790</v>
      </c>
      <c r="M30" s="107">
        <f t="shared" si="4"/>
        <v>133.10000000000002</v>
      </c>
      <c r="N30" s="116">
        <v>121</v>
      </c>
      <c r="O30" s="109" t="s">
        <v>380</v>
      </c>
      <c r="P30" s="110">
        <v>6.7</v>
      </c>
      <c r="Q30" s="110">
        <v>4.3</v>
      </c>
      <c r="R30" s="110">
        <v>5.2</v>
      </c>
      <c r="S30" s="110">
        <v>1368</v>
      </c>
      <c r="T30" s="110" t="s">
        <v>110</v>
      </c>
      <c r="U30" s="110" t="s">
        <v>115</v>
      </c>
      <c r="V30" s="110">
        <v>7.7</v>
      </c>
      <c r="W30" s="110">
        <v>218</v>
      </c>
      <c r="X30" s="132" t="s">
        <v>251</v>
      </c>
    </row>
    <row r="31" spans="1:24" ht="27.95" customHeight="1">
      <c r="A31" s="85" t="str">
        <f t="shared" si="5"/>
        <v>191C540</v>
      </c>
      <c r="B31" s="86">
        <v>191</v>
      </c>
      <c r="C31" s="87" t="s">
        <v>473</v>
      </c>
      <c r="D31" s="88">
        <v>0</v>
      </c>
      <c r="E31" s="22"/>
      <c r="F31" s="91"/>
      <c r="G31" s="96" t="str">
        <f>'Giulietta 1.75 TBi 235hp QV'!D7</f>
        <v>191.C54.0</v>
      </c>
      <c r="H31" s="94" t="s">
        <v>284</v>
      </c>
      <c r="I31" s="95" t="s">
        <v>202</v>
      </c>
      <c r="J31" s="108">
        <f>'Giulietta 1.75 TBi 235hp QV'!D6</f>
        <v>31500</v>
      </c>
      <c r="K31" s="108" t="s">
        <v>532</v>
      </c>
      <c r="L31" s="108" t="s">
        <v>533</v>
      </c>
      <c r="M31" s="107">
        <f t="shared" si="4"/>
        <v>398.25</v>
      </c>
      <c r="N31" s="116">
        <v>177</v>
      </c>
      <c r="O31" s="109" t="s">
        <v>380</v>
      </c>
      <c r="P31" s="110">
        <v>10.8</v>
      </c>
      <c r="Q31" s="110">
        <v>5.8</v>
      </c>
      <c r="R31" s="110">
        <v>7.6</v>
      </c>
      <c r="S31" s="110">
        <v>1742</v>
      </c>
      <c r="T31" s="110" t="s">
        <v>111</v>
      </c>
      <c r="U31" s="110" t="s">
        <v>116</v>
      </c>
      <c r="V31" s="110">
        <v>6.8</v>
      </c>
      <c r="W31" s="110">
        <v>242</v>
      </c>
      <c r="X31" s="132" t="s">
        <v>452</v>
      </c>
    </row>
    <row r="32" spans="1:24" ht="27.95" customHeight="1">
      <c r="A32" s="85" t="str">
        <f t="shared" ref="A32" si="6">B32&amp;C32&amp;D32</f>
        <v>191G560</v>
      </c>
      <c r="B32" s="86">
        <v>191</v>
      </c>
      <c r="C32" s="87" t="s">
        <v>624</v>
      </c>
      <c r="D32" s="88">
        <v>0</v>
      </c>
      <c r="E32" s="22"/>
      <c r="F32" s="91"/>
      <c r="G32" s="96" t="str">
        <f>'Giulietta 1.6 JTDM-2 105hp'!D7</f>
        <v>191.G56.0</v>
      </c>
      <c r="H32" s="94" t="s">
        <v>284</v>
      </c>
      <c r="I32" s="95" t="s">
        <v>457</v>
      </c>
      <c r="J32" s="108">
        <f>'Giulietta 1.6 JTDM-2 105hp'!D6</f>
        <v>21600</v>
      </c>
      <c r="K32" s="108" t="s">
        <v>631</v>
      </c>
      <c r="L32" s="108" t="s">
        <v>717</v>
      </c>
      <c r="M32" s="107">
        <f t="shared" ref="M32" si="7">IF(N32&lt;=100,0,IF(N32&lt;=120,N32*0.9,IF(N32&lt;=140,N32*1.1,IF(N32&lt;=160,N32*1.7,IF(N32&lt;=180,N32*2.25,IF(N32&lt;=200,N32*2.55,IF(N32&lt;=250,N32*2.8,N32*3.4)))))))</f>
        <v>102.60000000000001</v>
      </c>
      <c r="N32" s="116">
        <v>114</v>
      </c>
      <c r="O32" s="109" t="s">
        <v>394</v>
      </c>
      <c r="P32" s="110">
        <v>5.5</v>
      </c>
      <c r="Q32" s="110">
        <v>3.7</v>
      </c>
      <c r="R32" s="110">
        <v>4.4000000000000004</v>
      </c>
      <c r="S32" s="110">
        <v>1598</v>
      </c>
      <c r="T32" s="110" t="s">
        <v>112</v>
      </c>
      <c r="U32" s="110" t="s">
        <v>117</v>
      </c>
      <c r="V32" s="110">
        <v>11.3</v>
      </c>
      <c r="W32" s="110">
        <v>185</v>
      </c>
      <c r="X32" s="132" t="s">
        <v>628</v>
      </c>
    </row>
    <row r="33" spans="1:31" ht="27.95" customHeight="1">
      <c r="A33" s="85" t="str">
        <f t="shared" si="5"/>
        <v>191V560</v>
      </c>
      <c r="B33" s="86">
        <v>191</v>
      </c>
      <c r="C33" s="87" t="s">
        <v>721</v>
      </c>
      <c r="D33" s="88">
        <v>0</v>
      </c>
      <c r="E33" s="22"/>
      <c r="F33" s="91"/>
      <c r="G33" s="96" t="str">
        <f>'Giulietta 1.6 JTDM-2 105hp'!E7</f>
        <v>191.V56.0</v>
      </c>
      <c r="H33" s="94" t="s">
        <v>284</v>
      </c>
      <c r="I33" s="95" t="s">
        <v>694</v>
      </c>
      <c r="J33" s="108">
        <f>'Giulietta 1.6 JTDM-2 105hp'!E6</f>
        <v>23500</v>
      </c>
      <c r="K33" s="108">
        <v>1430</v>
      </c>
      <c r="L33" s="108">
        <f>J33-K33</f>
        <v>22070</v>
      </c>
      <c r="M33" s="107">
        <f t="shared" si="4"/>
        <v>102.60000000000001</v>
      </c>
      <c r="N33" s="116">
        <v>114</v>
      </c>
      <c r="O33" s="109" t="s">
        <v>394</v>
      </c>
      <c r="P33" s="110">
        <v>5.5</v>
      </c>
      <c r="Q33" s="110">
        <v>3.7</v>
      </c>
      <c r="R33" s="110">
        <v>4.4000000000000004</v>
      </c>
      <c r="S33" s="110">
        <v>1598</v>
      </c>
      <c r="T33" s="110" t="s">
        <v>112</v>
      </c>
      <c r="U33" s="110" t="s">
        <v>117</v>
      </c>
      <c r="V33" s="110">
        <v>11.3</v>
      </c>
      <c r="W33" s="110">
        <v>185</v>
      </c>
      <c r="X33" s="132" t="s">
        <v>718</v>
      </c>
    </row>
    <row r="34" spans="1:31" ht="27.95" customHeight="1">
      <c r="A34" s="85" t="str">
        <f t="shared" si="5"/>
        <v>191C560</v>
      </c>
      <c r="B34" s="86">
        <v>191</v>
      </c>
      <c r="C34" s="87" t="s">
        <v>472</v>
      </c>
      <c r="D34" s="88">
        <v>0</v>
      </c>
      <c r="E34" s="22"/>
      <c r="F34" s="91"/>
      <c r="G34" s="96" t="str">
        <f>'Giulietta 1.6 JTDM-2 105hp'!F7</f>
        <v>191.C56.0</v>
      </c>
      <c r="H34" s="94" t="s">
        <v>284</v>
      </c>
      <c r="I34" s="95" t="s">
        <v>458</v>
      </c>
      <c r="J34" s="108">
        <f>'Giulietta 1.6 JTDM-2 105hp'!F6</f>
        <v>24400</v>
      </c>
      <c r="K34" s="108">
        <v>1430</v>
      </c>
      <c r="L34" s="108">
        <f>J34-K34</f>
        <v>22970</v>
      </c>
      <c r="M34" s="107">
        <f t="shared" si="4"/>
        <v>102.60000000000001</v>
      </c>
      <c r="N34" s="116">
        <v>114</v>
      </c>
      <c r="O34" s="109" t="s">
        <v>394</v>
      </c>
      <c r="P34" s="110">
        <v>5.5</v>
      </c>
      <c r="Q34" s="110">
        <v>3.7</v>
      </c>
      <c r="R34" s="110">
        <v>4.4000000000000004</v>
      </c>
      <c r="S34" s="110">
        <v>1598</v>
      </c>
      <c r="T34" s="110" t="s">
        <v>112</v>
      </c>
      <c r="U34" s="110" t="s">
        <v>117</v>
      </c>
      <c r="V34" s="110">
        <v>11.3</v>
      </c>
      <c r="W34" s="110">
        <v>185</v>
      </c>
      <c r="X34" s="132" t="s">
        <v>252</v>
      </c>
    </row>
    <row r="35" spans="1:31" ht="27.95" customHeight="1">
      <c r="A35" s="85" t="str">
        <f t="shared" si="5"/>
        <v>191C580</v>
      </c>
      <c r="B35" s="86">
        <v>191</v>
      </c>
      <c r="C35" s="87" t="s">
        <v>471</v>
      </c>
      <c r="D35" s="88">
        <v>0</v>
      </c>
      <c r="E35" s="22"/>
      <c r="F35" s="91"/>
      <c r="G35" s="96" t="str">
        <f>'Giulietta 2.0 JTDM-2 170hp'!D7</f>
        <v>191.C58.0</v>
      </c>
      <c r="H35" s="94" t="s">
        <v>284</v>
      </c>
      <c r="I35" s="95" t="s">
        <v>459</v>
      </c>
      <c r="J35" s="108">
        <f>'Giulietta 2.0 JTDM-2 170hp'!D6</f>
        <v>28600</v>
      </c>
      <c r="K35" s="108" t="s">
        <v>633</v>
      </c>
      <c r="L35" s="108" t="s">
        <v>634</v>
      </c>
      <c r="M35" s="107">
        <f t="shared" si="4"/>
        <v>136.4</v>
      </c>
      <c r="N35" s="116">
        <v>124</v>
      </c>
      <c r="O35" s="109" t="s">
        <v>394</v>
      </c>
      <c r="P35" s="110">
        <v>5.8</v>
      </c>
      <c r="Q35" s="110">
        <v>4.0999999999999996</v>
      </c>
      <c r="R35" s="110">
        <v>4.7</v>
      </c>
      <c r="S35" s="110">
        <v>1956</v>
      </c>
      <c r="T35" s="110" t="s">
        <v>113</v>
      </c>
      <c r="U35" s="110" t="s">
        <v>118</v>
      </c>
      <c r="V35" s="113">
        <v>8</v>
      </c>
      <c r="W35" s="110">
        <v>218</v>
      </c>
      <c r="X35" s="132" t="s">
        <v>238</v>
      </c>
      <c r="Y35" s="33" t="s">
        <v>417</v>
      </c>
      <c r="Z35" s="33"/>
      <c r="AA35" s="33"/>
      <c r="AB35" s="33"/>
      <c r="AC35" s="33"/>
      <c r="AD35" s="33"/>
      <c r="AE35" s="33"/>
    </row>
    <row r="36" spans="1:31" ht="27.95" customHeight="1">
      <c r="A36" s="85" t="str">
        <f>B36&amp;C36&amp;D36</f>
        <v>191C5D0</v>
      </c>
      <c r="B36" s="86">
        <v>191</v>
      </c>
      <c r="C36" s="87" t="s">
        <v>253</v>
      </c>
      <c r="D36" s="88">
        <v>0</v>
      </c>
      <c r="E36" s="22"/>
      <c r="F36" s="91"/>
      <c r="G36" s="96" t="str">
        <f>'Giulietta 2.0 JTDM-2 170hp TCT'!D7</f>
        <v>191.C5D.0</v>
      </c>
      <c r="H36" s="94" t="s">
        <v>284</v>
      </c>
      <c r="I36" s="95" t="s">
        <v>254</v>
      </c>
      <c r="J36" s="108">
        <f>'Giulietta 2.0 JTDM-2 170hp TCT'!D6</f>
        <v>30400</v>
      </c>
      <c r="K36" s="108" t="s">
        <v>632</v>
      </c>
      <c r="L36" s="108" t="s">
        <v>635</v>
      </c>
      <c r="M36" s="107">
        <f t="shared" si="4"/>
        <v>107.10000000000001</v>
      </c>
      <c r="N36" s="116">
        <v>119</v>
      </c>
      <c r="O36" s="109" t="s">
        <v>394</v>
      </c>
      <c r="P36" s="110">
        <v>5.3</v>
      </c>
      <c r="Q36" s="113">
        <v>4</v>
      </c>
      <c r="R36" s="110">
        <v>4.5</v>
      </c>
      <c r="S36" s="110">
        <v>1956</v>
      </c>
      <c r="T36" s="110" t="s">
        <v>113</v>
      </c>
      <c r="U36" s="110" t="s">
        <v>118</v>
      </c>
      <c r="V36" s="113">
        <v>7.9</v>
      </c>
      <c r="W36" s="110">
        <v>218</v>
      </c>
      <c r="X36" s="132" t="s">
        <v>255</v>
      </c>
      <c r="Y36" s="33" t="s">
        <v>417</v>
      </c>
      <c r="Z36" s="33"/>
      <c r="AA36" s="33"/>
      <c r="AB36" s="33"/>
      <c r="AC36" s="33"/>
      <c r="AD36" s="33"/>
      <c r="AE36" s="33"/>
    </row>
    <row r="37" spans="1:31" ht="16.5">
      <c r="A37" s="8" t="str">
        <f>B37&amp;C37&amp;D37</f>
        <v/>
      </c>
      <c r="G37" s="13"/>
      <c r="H37" s="13"/>
      <c r="I37" s="14"/>
      <c r="J37" s="15"/>
      <c r="K37" s="15"/>
      <c r="L37" s="15"/>
      <c r="M37" s="17"/>
      <c r="N37" s="17"/>
      <c r="O37" s="17"/>
      <c r="P37" s="18"/>
      <c r="Q37" s="18"/>
      <c r="R37" s="18"/>
      <c r="S37" s="16"/>
      <c r="T37" s="19"/>
      <c r="U37" s="17"/>
      <c r="V37" s="18"/>
      <c r="W37" s="18"/>
    </row>
    <row r="44" spans="1:31">
      <c r="D44" s="8" t="str">
        <f>LEFT(I44,4)</f>
        <v/>
      </c>
    </row>
    <row r="45" spans="1:31">
      <c r="D45" s="8" t="str">
        <f t="shared" ref="D45:D51" si="8">LEFT(I45,4)</f>
        <v/>
      </c>
    </row>
    <row r="46" spans="1:31">
      <c r="D46" s="8" t="str">
        <f t="shared" si="8"/>
        <v/>
      </c>
    </row>
    <row r="47" spans="1:31">
      <c r="D47" s="8" t="str">
        <f t="shared" si="8"/>
        <v/>
      </c>
    </row>
    <row r="48" spans="1:31" ht="16.5">
      <c r="D48" s="8" t="str">
        <f t="shared" si="8"/>
        <v/>
      </c>
      <c r="G48" s="18"/>
      <c r="H48" s="18"/>
      <c r="I48" s="18"/>
      <c r="J48" s="18"/>
      <c r="K48" s="18"/>
      <c r="L48" s="18"/>
      <c r="M48" s="18"/>
      <c r="N48" s="18"/>
      <c r="O48" s="18"/>
      <c r="P48" s="18"/>
      <c r="Q48" s="18"/>
      <c r="R48" s="18"/>
      <c r="S48" s="16"/>
      <c r="T48" s="19"/>
      <c r="U48" s="17"/>
      <c r="V48" s="18"/>
      <c r="W48" s="18"/>
      <c r="X48" s="18"/>
      <c r="Y48" s="18"/>
      <c r="Z48" s="18"/>
      <c r="AA48" s="18"/>
      <c r="AB48" s="18"/>
    </row>
    <row r="49" spans="4:4">
      <c r="D49" s="8" t="str">
        <f t="shared" si="8"/>
        <v/>
      </c>
    </row>
    <row r="50" spans="4:4">
      <c r="D50" s="8" t="str">
        <f t="shared" si="8"/>
        <v/>
      </c>
    </row>
    <row r="51" spans="4:4">
      <c r="D51" s="8" t="str">
        <f t="shared" si="8"/>
        <v/>
      </c>
    </row>
  </sheetData>
  <mergeCells count="12">
    <mergeCell ref="G3:W4"/>
    <mergeCell ref="K5:K6"/>
    <mergeCell ref="M5:M6"/>
    <mergeCell ref="O5:O6"/>
    <mergeCell ref="L5:L6"/>
    <mergeCell ref="P5:R5"/>
    <mergeCell ref="N5:N6"/>
    <mergeCell ref="X5:X6"/>
    <mergeCell ref="G5:G6"/>
    <mergeCell ref="H5:H6"/>
    <mergeCell ref="I5:I6"/>
    <mergeCell ref="J5:J6"/>
  </mergeCells>
  <phoneticPr fontId="0" type="noConversion"/>
  <hyperlinks>
    <hyperlink ref="G26" location="'Giulietta 1.4 TB 120hp'!A1" display="'Giulietta 1.4 TB 120hp'!A1"/>
    <hyperlink ref="G27" location="'Giulietta 1.4 TB 120hp'!A1" display="'Giulietta 1.4 TB 120hp'!A1"/>
    <hyperlink ref="G29" location="'Giulietta 1.4 Multiair 170hp'!A1" display="'Giulietta 1.4 Multiair 170hp'!A1"/>
    <hyperlink ref="G31" location="'Giulietta 1.75 TBi 235hp QV'!A1" display="'Giulietta 1.75 TBi 235hp QV'!A1"/>
    <hyperlink ref="G33" location="'Giulietta 1.6 JTDM-2 105hp'!A1" display="'Giulietta 1.6 JTDM-2 105hp'!A1"/>
    <hyperlink ref="G34" location="'Giulietta 1.6 JTDM-2 105hp'!A1" display="'Giulietta 1.6 JTDM-2 105hp'!A1"/>
    <hyperlink ref="G35" location="'Giulietta 2.0 JTDM-2 170hp'!A1" display="'Giulietta 2.0 JTDM-2 170hp'!A1"/>
    <hyperlink ref="G30" location="'Giulietta 1.4 Multiair 170h TCT'!A1" display="'Giulietta 1.4 Multiair 170h TCT'!A1"/>
    <hyperlink ref="G36" location="'Giulietta 2.0 JTDM-2 170hp TCT'!A1" display="'Giulietta 2.0 JTDM-2 170hp TCT'!A1"/>
    <hyperlink ref="G15" location="'MiTo 1.4 78hp'!A1" display="'MiTo 1.4 78hp'!A1"/>
    <hyperlink ref="G16" location="'MiTo 1.4 78hp'!A1" display="'MiTo 1.4 78hp'!A1"/>
    <hyperlink ref="G9" location="'MiTo 1.4 Multiair 105hp'!A1" display="'MiTo 1.4 Multiair 105hp'!A1"/>
    <hyperlink ref="G10" location="'MiTo 1.4 Multiair 135hp'!A1" display="'MiTo 1.4 Multiair 135hp'!A1"/>
    <hyperlink ref="G13" location="'MiTo 1.3 JTDM-2 95hp'!A1" display="'MiTo 1.3 JTDM-2 95hp'!A1"/>
    <hyperlink ref="G11" location="'MiTo 1.3 JTDM-2 85hp'!A1" display="'MiTo 1.3 JTDM-2 85hp'!A1"/>
    <hyperlink ref="G12" location="'MiTo 1.3 JTDM-2 85hp'!A1" display="'MiTo 1.3 JTDM-2 85hp'!A1"/>
    <hyperlink ref="G32" location="'Giulietta 1.6 JTDM-2 105hp'!A1" display="'Giulietta 1.6 JTDM-2 105hp'!A1"/>
    <hyperlink ref="G25" location="'Giulietta 1.4 TB 105hp'!A1" display="'Giulietta 1.4 TB 105hp'!A1"/>
    <hyperlink ref="G8" location="'MiTo 0.9 Twinair 85hp'!A1" display="'MiTo 0.9 Twinair 85hp'!A1"/>
    <hyperlink ref="G20" location="'MiTo 1.4 Multiair 170hp'!A1" display="'MiTo 1.4 Multiair 170hp'!A1"/>
    <hyperlink ref="G17" location="'MiTo 0.9 Twinair 105hp'!A1" display="'MiTo 0.9 Twinair 105hp'!A1"/>
    <hyperlink ref="G18" location="'MiTo 0.9 Twinair 105hp'!A1" display="'MiTo 0.9 Twinair 105hp'!A1"/>
    <hyperlink ref="G19" location="'MiTo 1.4 TB 120hp GPL'!A1" display="'MiTo 1.4 TB 120hp GPL'!A1"/>
    <hyperlink ref="G21" location="'MiTo 1.3 JTDM-2 85hp s2'!A1" display="'MiTo 1.3 JTDM-2 85hp s2'!A1"/>
    <hyperlink ref="G22" location="'MiTo 1.3 JTDM-2 85hp s2'!A1" display="'MiTo 1.3 JTDM-2 85hp s2'!A1"/>
    <hyperlink ref="G23" location="'MiTo 1.3 JTDM-2 85hp s2'!A1" display="'MiTo 1.3 JTDM-2 85hp s2'!A1"/>
  </hyperlinks>
  <printOptions horizontalCentered="1" verticalCentered="1"/>
  <pageMargins left="0" right="0" top="0.16" bottom="0.17" header="0.1" footer="0.01"/>
  <pageSetup paperSize="9" scale="37" orientation="landscape" r:id="rId1"/>
  <headerFooter alignWithMargins="0"/>
  <rowBreaks count="1" manualBreakCount="1">
    <brk id="23" max="25"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G138"/>
  <sheetViews>
    <sheetView view="pageBreakPreview" topLeftCell="B1" zoomScale="27" zoomScaleNormal="100" workbookViewId="0">
      <selection activeCell="F10" sqref="F10"/>
    </sheetView>
  </sheetViews>
  <sheetFormatPr defaultColWidth="28" defaultRowHeight="52.5" customHeight="1"/>
  <cols>
    <col min="1" max="1" width="15.42578125" style="1" hidden="1" customWidth="1"/>
    <col min="2" max="2" width="222.7109375" style="1" customWidth="1"/>
    <col min="3" max="3" width="21.85546875" style="1" customWidth="1"/>
    <col min="4" max="4" width="50.7109375" style="1" customWidth="1"/>
    <col min="5" max="5" width="20.42578125" style="1" customWidth="1"/>
    <col min="6" max="6" width="228.5703125" style="1" customWidth="1"/>
    <col min="7" max="16384" width="28" style="1"/>
  </cols>
  <sheetData>
    <row r="1" spans="2:7" ht="61.5" customHeight="1">
      <c r="B1" s="316" t="s">
        <v>524</v>
      </c>
      <c r="C1" s="317"/>
      <c r="D1" s="63" t="s">
        <v>525</v>
      </c>
      <c r="E1" s="320"/>
      <c r="F1" s="321"/>
    </row>
    <row r="2" spans="2:7" ht="105" customHeight="1">
      <c r="B2" s="318"/>
      <c r="C2" s="319"/>
      <c r="D2" s="60" t="s">
        <v>198</v>
      </c>
      <c r="E2" s="322"/>
      <c r="F2" s="323"/>
    </row>
    <row r="3" spans="2:7" ht="69" customHeight="1">
      <c r="B3" s="318"/>
      <c r="C3" s="319"/>
      <c r="D3" s="60">
        <v>1742</v>
      </c>
      <c r="E3" s="322"/>
      <c r="F3" s="323"/>
    </row>
    <row r="4" spans="2:7" ht="93.75" customHeight="1">
      <c r="B4" s="318"/>
      <c r="C4" s="319"/>
      <c r="D4" s="60" t="s">
        <v>164</v>
      </c>
      <c r="E4" s="322"/>
      <c r="F4" s="323"/>
    </row>
    <row r="5" spans="2:7" ht="61.5" customHeight="1">
      <c r="B5" s="318"/>
      <c r="C5" s="319"/>
      <c r="D5" s="61" t="s">
        <v>380</v>
      </c>
      <c r="E5" s="322"/>
      <c r="F5" s="323"/>
    </row>
    <row r="6" spans="2:7" ht="77.25" customHeight="1">
      <c r="B6" s="324" t="s">
        <v>427</v>
      </c>
      <c r="C6" s="325"/>
      <c r="D6" s="47">
        <v>31500</v>
      </c>
      <c r="E6" s="310"/>
      <c r="F6" s="311"/>
    </row>
    <row r="7" spans="2:7" ht="66.75" customHeight="1">
      <c r="B7" s="312" t="s">
        <v>226</v>
      </c>
      <c r="C7" s="313"/>
      <c r="D7" s="48" t="s">
        <v>170</v>
      </c>
      <c r="E7" s="310"/>
      <c r="F7" s="311"/>
    </row>
    <row r="8" spans="2:7" ht="66.75" customHeight="1">
      <c r="B8" s="64" t="s">
        <v>373</v>
      </c>
      <c r="C8" s="49" t="s">
        <v>429</v>
      </c>
      <c r="D8" s="50"/>
      <c r="E8" s="49" t="s">
        <v>429</v>
      </c>
      <c r="F8" s="65" t="s">
        <v>372</v>
      </c>
    </row>
    <row r="9" spans="2:7" s="23" customFormat="1" ht="69.95" customHeight="1">
      <c r="B9" s="66" t="s">
        <v>44</v>
      </c>
      <c r="C9" s="51"/>
      <c r="D9" s="53" t="s">
        <v>431</v>
      </c>
      <c r="E9" s="54"/>
      <c r="F9" s="79"/>
      <c r="G9" s="1"/>
    </row>
    <row r="10" spans="2:7" ht="69.95" customHeight="1">
      <c r="B10" s="66" t="s">
        <v>464</v>
      </c>
      <c r="C10" s="51"/>
      <c r="D10" s="53" t="s">
        <v>431</v>
      </c>
      <c r="E10" s="54"/>
      <c r="F10" s="79"/>
    </row>
    <row r="11" spans="2:7" ht="69.95" customHeight="1">
      <c r="B11" s="66" t="s">
        <v>106</v>
      </c>
      <c r="C11" s="51"/>
      <c r="D11" s="53" t="s">
        <v>431</v>
      </c>
      <c r="E11" s="54"/>
      <c r="F11" s="79"/>
    </row>
    <row r="12" spans="2:7" ht="69.95" customHeight="1">
      <c r="B12" s="66" t="s">
        <v>67</v>
      </c>
      <c r="C12" s="51"/>
      <c r="D12" s="53" t="s">
        <v>431</v>
      </c>
      <c r="E12" s="54"/>
      <c r="F12" s="79"/>
    </row>
    <row r="13" spans="2:7" ht="69.95" customHeight="1">
      <c r="B13" s="66" t="s">
        <v>68</v>
      </c>
      <c r="C13" s="51"/>
      <c r="D13" s="53" t="s">
        <v>431</v>
      </c>
      <c r="E13" s="54"/>
      <c r="F13" s="79"/>
    </row>
    <row r="14" spans="2:7" s="23" customFormat="1" ht="69.95" customHeight="1">
      <c r="B14" s="66" t="s">
        <v>365</v>
      </c>
      <c r="C14" s="51" t="s">
        <v>433</v>
      </c>
      <c r="D14" s="53" t="s">
        <v>431</v>
      </c>
      <c r="E14" s="54" t="str">
        <f>C14</f>
        <v>009</v>
      </c>
      <c r="F14" s="79"/>
    </row>
    <row r="15" spans="2:7" s="230" customFormat="1" ht="69.95" customHeight="1">
      <c r="B15" s="66" t="s">
        <v>76</v>
      </c>
      <c r="C15" s="59" t="s">
        <v>158</v>
      </c>
      <c r="D15" s="53" t="s">
        <v>431</v>
      </c>
      <c r="E15" s="54" t="str">
        <f>C15</f>
        <v>018</v>
      </c>
      <c r="F15" s="79"/>
    </row>
    <row r="16" spans="2:7" ht="69.95" customHeight="1">
      <c r="B16" s="66" t="s">
        <v>333</v>
      </c>
      <c r="C16" s="51" t="s">
        <v>456</v>
      </c>
      <c r="D16" s="53" t="s">
        <v>431</v>
      </c>
      <c r="E16" s="54" t="str">
        <f>C16</f>
        <v>023</v>
      </c>
      <c r="F16" s="79"/>
    </row>
    <row r="17" spans="2:6" ht="69.95" customHeight="1">
      <c r="B17" s="66" t="s">
        <v>107</v>
      </c>
      <c r="C17" s="51" t="s">
        <v>285</v>
      </c>
      <c r="D17" s="53" t="s">
        <v>431</v>
      </c>
      <c r="E17" s="54" t="str">
        <f>C17</f>
        <v>028</v>
      </c>
      <c r="F17" s="79"/>
    </row>
    <row r="18" spans="2:6" ht="100.5" customHeight="1">
      <c r="B18" s="82" t="s">
        <v>126</v>
      </c>
      <c r="C18" s="51" t="s">
        <v>435</v>
      </c>
      <c r="D18" s="53" t="s">
        <v>431</v>
      </c>
      <c r="E18" s="54" t="str">
        <f>C18</f>
        <v>041</v>
      </c>
      <c r="F18" s="79"/>
    </row>
    <row r="19" spans="2:6" ht="69.95" customHeight="1">
      <c r="B19" s="66" t="s">
        <v>180</v>
      </c>
      <c r="C19" s="59" t="s">
        <v>179</v>
      </c>
      <c r="D19" s="53" t="s">
        <v>431</v>
      </c>
      <c r="E19" s="54" t="str">
        <f t="shared" ref="E19:E23" si="0">C19</f>
        <v>052</v>
      </c>
      <c r="F19" s="78"/>
    </row>
    <row r="20" spans="2:6" ht="69.95" customHeight="1">
      <c r="B20" s="66" t="s">
        <v>506</v>
      </c>
      <c r="C20" s="51" t="s">
        <v>507</v>
      </c>
      <c r="D20" s="56">
        <v>50</v>
      </c>
      <c r="E20" s="54" t="str">
        <f t="shared" si="0"/>
        <v>064</v>
      </c>
      <c r="F20" s="78" t="s">
        <v>535</v>
      </c>
    </row>
    <row r="21" spans="2:6" ht="69.95" customHeight="1">
      <c r="B21" s="66" t="s">
        <v>145</v>
      </c>
      <c r="C21" s="51" t="s">
        <v>504</v>
      </c>
      <c r="D21" s="53" t="s">
        <v>431</v>
      </c>
      <c r="E21" s="54" t="str">
        <f t="shared" si="0"/>
        <v>070</v>
      </c>
      <c r="F21" s="78"/>
    </row>
    <row r="22" spans="2:6" ht="69.95" customHeight="1">
      <c r="B22" s="66" t="s">
        <v>436</v>
      </c>
      <c r="C22" s="51" t="s">
        <v>437</v>
      </c>
      <c r="D22" s="53" t="s">
        <v>431</v>
      </c>
      <c r="E22" s="54" t="str">
        <f t="shared" si="0"/>
        <v>097</v>
      </c>
      <c r="F22" s="78"/>
    </row>
    <row r="23" spans="2:6" ht="69.95" customHeight="1">
      <c r="B23" s="66" t="s">
        <v>463</v>
      </c>
      <c r="C23" s="51" t="s">
        <v>286</v>
      </c>
      <c r="D23" s="53" t="s">
        <v>431</v>
      </c>
      <c r="E23" s="54" t="str">
        <f t="shared" si="0"/>
        <v>102</v>
      </c>
      <c r="F23" s="78"/>
    </row>
    <row r="24" spans="2:6" ht="69.95" customHeight="1">
      <c r="B24" s="66" t="s">
        <v>334</v>
      </c>
      <c r="C24" s="51" t="s">
        <v>287</v>
      </c>
      <c r="D24" s="53" t="s">
        <v>431</v>
      </c>
      <c r="E24" s="54" t="str">
        <f t="shared" ref="E24:E38" si="1">C24</f>
        <v>132</v>
      </c>
      <c r="F24" s="78"/>
    </row>
    <row r="25" spans="2:6" ht="69.95" customHeight="1">
      <c r="B25" s="66" t="s">
        <v>282</v>
      </c>
      <c r="C25" s="51" t="s">
        <v>511</v>
      </c>
      <c r="D25" s="53" t="s">
        <v>431</v>
      </c>
      <c r="E25" s="54" t="str">
        <f t="shared" si="1"/>
        <v>140</v>
      </c>
      <c r="F25" s="78"/>
    </row>
    <row r="26" spans="2:6" ht="92.25" customHeight="1">
      <c r="B26" s="66" t="s">
        <v>453</v>
      </c>
      <c r="C26" s="51" t="s">
        <v>512</v>
      </c>
      <c r="D26" s="56">
        <v>670</v>
      </c>
      <c r="E26" s="54" t="str">
        <f t="shared" si="1"/>
        <v>177</v>
      </c>
      <c r="F26" s="79" t="s">
        <v>40</v>
      </c>
    </row>
    <row r="27" spans="2:6" ht="69.95" customHeight="1">
      <c r="B27" s="66" t="s">
        <v>335</v>
      </c>
      <c r="C27" s="51" t="s">
        <v>288</v>
      </c>
      <c r="D27" s="53" t="s">
        <v>431</v>
      </c>
      <c r="E27" s="54" t="str">
        <f t="shared" si="1"/>
        <v>195</v>
      </c>
      <c r="F27" s="79"/>
    </row>
    <row r="28" spans="2:6" ht="99.75" customHeight="1">
      <c r="B28" s="66" t="s">
        <v>336</v>
      </c>
      <c r="C28" s="51" t="s">
        <v>291</v>
      </c>
      <c r="D28" s="56">
        <v>1600</v>
      </c>
      <c r="E28" s="54" t="str">
        <f t="shared" si="1"/>
        <v>212</v>
      </c>
      <c r="F28" s="79" t="s">
        <v>279</v>
      </c>
    </row>
    <row r="29" spans="2:6" ht="69.95" customHeight="1">
      <c r="B29" s="66" t="s">
        <v>147</v>
      </c>
      <c r="C29" s="51" t="s">
        <v>292</v>
      </c>
      <c r="D29" s="56">
        <v>380</v>
      </c>
      <c r="E29" s="54" t="str">
        <f t="shared" si="1"/>
        <v>213</v>
      </c>
      <c r="F29" s="78" t="s">
        <v>237</v>
      </c>
    </row>
    <row r="30" spans="2:6" ht="69.95" customHeight="1">
      <c r="B30" s="66" t="s">
        <v>338</v>
      </c>
      <c r="C30" s="51" t="s">
        <v>293</v>
      </c>
      <c r="D30" s="53" t="s">
        <v>431</v>
      </c>
      <c r="E30" s="54" t="str">
        <f t="shared" si="1"/>
        <v>230</v>
      </c>
      <c r="F30" s="78"/>
    </row>
    <row r="31" spans="2:6" ht="69.95" customHeight="1">
      <c r="B31" s="66" t="s">
        <v>420</v>
      </c>
      <c r="C31" s="51" t="s">
        <v>294</v>
      </c>
      <c r="D31" s="53" t="s">
        <v>431</v>
      </c>
      <c r="E31" s="54" t="str">
        <f t="shared" si="1"/>
        <v>245</v>
      </c>
      <c r="F31" s="79"/>
    </row>
    <row r="32" spans="2:6" ht="95.25" customHeight="1">
      <c r="B32" s="82" t="s">
        <v>690</v>
      </c>
      <c r="C32" s="51" t="s">
        <v>395</v>
      </c>
      <c r="D32" s="56">
        <v>310</v>
      </c>
      <c r="E32" s="54" t="str">
        <f t="shared" si="1"/>
        <v>253</v>
      </c>
      <c r="F32" s="143" t="s">
        <v>375</v>
      </c>
    </row>
    <row r="33" spans="2:6" ht="69.95" customHeight="1">
      <c r="B33" s="66" t="s">
        <v>271</v>
      </c>
      <c r="C33" s="51" t="s">
        <v>296</v>
      </c>
      <c r="D33" s="56">
        <v>220</v>
      </c>
      <c r="E33" s="54" t="str">
        <f t="shared" si="1"/>
        <v>275</v>
      </c>
      <c r="F33" s="78"/>
    </row>
    <row r="34" spans="2:6" ht="84" customHeight="1">
      <c r="B34" s="66" t="s">
        <v>52</v>
      </c>
      <c r="C34" s="51" t="s">
        <v>298</v>
      </c>
      <c r="D34" s="53" t="s">
        <v>431</v>
      </c>
      <c r="E34" s="54" t="str">
        <f t="shared" si="1"/>
        <v>321</v>
      </c>
      <c r="F34" s="79"/>
    </row>
    <row r="35" spans="2:6" ht="69.95" customHeight="1">
      <c r="B35" s="66" t="s">
        <v>340</v>
      </c>
      <c r="C35" s="51" t="s">
        <v>299</v>
      </c>
      <c r="D35" s="53" t="s">
        <v>431</v>
      </c>
      <c r="E35" s="54" t="str">
        <f t="shared" si="1"/>
        <v>339</v>
      </c>
      <c r="F35" s="79"/>
    </row>
    <row r="36" spans="2:6" ht="69.95" customHeight="1">
      <c r="B36" s="66" t="s">
        <v>422</v>
      </c>
      <c r="C36" s="51" t="s">
        <v>300</v>
      </c>
      <c r="D36" s="56">
        <v>200</v>
      </c>
      <c r="E36" s="54" t="str">
        <f t="shared" si="1"/>
        <v>341</v>
      </c>
      <c r="F36" s="78" t="s">
        <v>18</v>
      </c>
    </row>
    <row r="37" spans="2:6" ht="84" customHeight="1">
      <c r="B37" s="66" t="s">
        <v>341</v>
      </c>
      <c r="C37" s="51" t="s">
        <v>301</v>
      </c>
      <c r="D37" s="53" t="s">
        <v>431</v>
      </c>
      <c r="E37" s="54" t="str">
        <f t="shared" si="1"/>
        <v>377</v>
      </c>
      <c r="F37" s="79"/>
    </row>
    <row r="38" spans="2:6" ht="69.95" customHeight="1">
      <c r="B38" s="66" t="s">
        <v>53</v>
      </c>
      <c r="C38" s="51" t="s">
        <v>302</v>
      </c>
      <c r="D38" s="53" t="s">
        <v>431</v>
      </c>
      <c r="E38" s="54" t="str">
        <f t="shared" si="1"/>
        <v>392</v>
      </c>
      <c r="F38" s="79"/>
    </row>
    <row r="39" spans="2:6" ht="69.95" customHeight="1">
      <c r="B39" s="66" t="s">
        <v>149</v>
      </c>
      <c r="C39" s="51" t="s">
        <v>303</v>
      </c>
      <c r="D39" s="56">
        <v>1470</v>
      </c>
      <c r="E39" s="54" t="str">
        <f t="shared" ref="E39:E50" si="2">C39</f>
        <v>400</v>
      </c>
      <c r="F39" s="78" t="s">
        <v>36</v>
      </c>
    </row>
    <row r="40" spans="2:6" ht="69.95" customHeight="1">
      <c r="B40" s="66" t="s">
        <v>467</v>
      </c>
      <c r="C40" s="51" t="s">
        <v>305</v>
      </c>
      <c r="D40" s="56">
        <v>320</v>
      </c>
      <c r="E40" s="54" t="str">
        <f t="shared" si="2"/>
        <v>416</v>
      </c>
      <c r="F40" s="78"/>
    </row>
    <row r="41" spans="2:6" ht="69.95" customHeight="1">
      <c r="B41" s="66" t="s">
        <v>153</v>
      </c>
      <c r="C41" s="51" t="s">
        <v>312</v>
      </c>
      <c r="D41" s="56">
        <v>260</v>
      </c>
      <c r="E41" s="54" t="str">
        <f t="shared" si="2"/>
        <v>452</v>
      </c>
      <c r="F41" s="78"/>
    </row>
    <row r="42" spans="2:6" ht="69.95" customHeight="1">
      <c r="B42" s="66" t="s">
        <v>353</v>
      </c>
      <c r="C42" s="51" t="s">
        <v>313</v>
      </c>
      <c r="D42" s="53" t="s">
        <v>431</v>
      </c>
      <c r="E42" s="54" t="str">
        <f t="shared" si="2"/>
        <v>454</v>
      </c>
      <c r="F42" s="78" t="s">
        <v>37</v>
      </c>
    </row>
    <row r="43" spans="2:6" ht="69.95" customHeight="1">
      <c r="B43" s="66" t="s">
        <v>274</v>
      </c>
      <c r="C43" s="51" t="s">
        <v>304</v>
      </c>
      <c r="D43" s="53" t="s">
        <v>431</v>
      </c>
      <c r="E43" s="54" t="str">
        <f t="shared" si="2"/>
        <v>40Y</v>
      </c>
      <c r="F43" s="78" t="s">
        <v>37</v>
      </c>
    </row>
    <row r="44" spans="2:6" ht="69.95" customHeight="1">
      <c r="B44" s="66" t="s">
        <v>347</v>
      </c>
      <c r="C44" s="51" t="s">
        <v>308</v>
      </c>
      <c r="D44" s="53" t="s">
        <v>431</v>
      </c>
      <c r="E44" s="54" t="str">
        <f t="shared" si="2"/>
        <v>42F</v>
      </c>
      <c r="F44" s="79"/>
    </row>
    <row r="45" spans="2:6" ht="69.95" customHeight="1">
      <c r="B45" s="66" t="s">
        <v>359</v>
      </c>
      <c r="C45" s="51" t="s">
        <v>314</v>
      </c>
      <c r="D45" s="53" t="s">
        <v>431</v>
      </c>
      <c r="E45" s="54" t="str">
        <f t="shared" si="2"/>
        <v>48F</v>
      </c>
      <c r="F45" s="79"/>
    </row>
    <row r="46" spans="2:6" ht="69.95" customHeight="1">
      <c r="B46" s="66" t="s">
        <v>150</v>
      </c>
      <c r="C46" s="51" t="s">
        <v>509</v>
      </c>
      <c r="D46" s="53" t="s">
        <v>431</v>
      </c>
      <c r="E46" s="54" t="str">
        <f t="shared" si="2"/>
        <v>4CS</v>
      </c>
      <c r="F46" s="78"/>
    </row>
    <row r="47" spans="2:6" ht="92.25" customHeight="1">
      <c r="B47" s="82" t="s">
        <v>273</v>
      </c>
      <c r="C47" s="51" t="s">
        <v>151</v>
      </c>
      <c r="D47" s="56">
        <v>1830</v>
      </c>
      <c r="E47" s="54" t="str">
        <f t="shared" si="2"/>
        <v>4CU</v>
      </c>
      <c r="F47" s="78" t="s">
        <v>25</v>
      </c>
    </row>
    <row r="48" spans="2:6" ht="69.95" customHeight="1">
      <c r="B48" s="66" t="s">
        <v>342</v>
      </c>
      <c r="C48" s="51" t="s">
        <v>426</v>
      </c>
      <c r="D48" s="56">
        <v>0</v>
      </c>
      <c r="E48" s="54" t="str">
        <f t="shared" si="2"/>
        <v>4FU</v>
      </c>
      <c r="F48" s="78" t="s">
        <v>27</v>
      </c>
    </row>
    <row r="49" spans="2:6" ht="69.95" customHeight="1">
      <c r="B49" s="66" t="s">
        <v>167</v>
      </c>
      <c r="C49" s="51" t="s">
        <v>46</v>
      </c>
      <c r="D49" s="53" t="s">
        <v>431</v>
      </c>
      <c r="E49" s="54" t="str">
        <f t="shared" si="2"/>
        <v>4GF</v>
      </c>
      <c r="F49" s="78"/>
    </row>
    <row r="50" spans="2:6" ht="69.95" customHeight="1">
      <c r="B50" s="66" t="s">
        <v>345</v>
      </c>
      <c r="C50" s="51" t="s">
        <v>455</v>
      </c>
      <c r="D50" s="53" t="s">
        <v>431</v>
      </c>
      <c r="E50" s="54" t="str">
        <f t="shared" si="2"/>
        <v>4MP</v>
      </c>
      <c r="F50" s="79"/>
    </row>
    <row r="51" spans="2:6" ht="69.95" customHeight="1">
      <c r="B51" s="66" t="s">
        <v>346</v>
      </c>
      <c r="C51" s="51" t="s">
        <v>315</v>
      </c>
      <c r="D51" s="53" t="s">
        <v>431</v>
      </c>
      <c r="E51" s="54" t="str">
        <f t="shared" ref="E51:E76" si="3">C51</f>
        <v>4MQ</v>
      </c>
      <c r="F51" s="79"/>
    </row>
    <row r="52" spans="2:6" ht="69.95" customHeight="1">
      <c r="B52" s="66" t="s">
        <v>98</v>
      </c>
      <c r="C52" s="51" t="s">
        <v>515</v>
      </c>
      <c r="D52" s="53" t="s">
        <v>431</v>
      </c>
      <c r="E52" s="54" t="str">
        <f t="shared" si="3"/>
        <v>4RR</v>
      </c>
      <c r="F52" s="78"/>
    </row>
    <row r="53" spans="2:6" ht="69.95" customHeight="1">
      <c r="B53" s="66" t="s">
        <v>105</v>
      </c>
      <c r="C53" s="51" t="s">
        <v>419</v>
      </c>
      <c r="D53" s="53" t="s">
        <v>431</v>
      </c>
      <c r="E53" s="54" t="str">
        <f t="shared" si="3"/>
        <v>4SU</v>
      </c>
      <c r="F53" s="79"/>
    </row>
    <row r="54" spans="2:6" ht="69.95" customHeight="1">
      <c r="B54" s="66" t="s">
        <v>133</v>
      </c>
      <c r="C54" s="51" t="s">
        <v>316</v>
      </c>
      <c r="D54" s="53" t="s">
        <v>431</v>
      </c>
      <c r="E54" s="54" t="str">
        <f t="shared" si="3"/>
        <v>4UE</v>
      </c>
      <c r="F54" s="79"/>
    </row>
    <row r="55" spans="2:6" ht="69.95" customHeight="1">
      <c r="B55" s="66" t="s">
        <v>523</v>
      </c>
      <c r="C55" s="51" t="s">
        <v>522</v>
      </c>
      <c r="D55" s="56">
        <v>70</v>
      </c>
      <c r="E55" s="54" t="str">
        <f t="shared" si="3"/>
        <v>4YV</v>
      </c>
      <c r="F55" s="143" t="s">
        <v>236</v>
      </c>
    </row>
    <row r="56" spans="2:6" ht="69.95" customHeight="1">
      <c r="B56" s="66" t="s">
        <v>363</v>
      </c>
      <c r="C56" s="51" t="s">
        <v>317</v>
      </c>
      <c r="D56" s="53" t="s">
        <v>431</v>
      </c>
      <c r="E56" s="54" t="str">
        <f t="shared" si="3"/>
        <v>505</v>
      </c>
      <c r="F56" s="79"/>
    </row>
    <row r="57" spans="2:6" ht="69.95" customHeight="1">
      <c r="B57" s="66" t="s">
        <v>125</v>
      </c>
      <c r="C57" s="51" t="s">
        <v>318</v>
      </c>
      <c r="D57" s="56">
        <v>140</v>
      </c>
      <c r="E57" s="54" t="str">
        <f t="shared" si="3"/>
        <v>525</v>
      </c>
      <c r="F57" s="78" t="s">
        <v>19</v>
      </c>
    </row>
    <row r="58" spans="2:6" ht="69.95" customHeight="1">
      <c r="B58" s="66" t="s">
        <v>102</v>
      </c>
      <c r="C58" s="51" t="s">
        <v>103</v>
      </c>
      <c r="D58" s="53" t="s">
        <v>431</v>
      </c>
      <c r="E58" s="54" t="str">
        <f t="shared" si="3"/>
        <v>51H</v>
      </c>
      <c r="F58" s="79"/>
    </row>
    <row r="59" spans="2:6" ht="69.95" customHeight="1">
      <c r="B59" s="66" t="s">
        <v>140</v>
      </c>
      <c r="C59" s="51" t="s">
        <v>319</v>
      </c>
      <c r="D59" s="53" t="s">
        <v>431</v>
      </c>
      <c r="E59" s="54" t="str">
        <f t="shared" si="3"/>
        <v>52A</v>
      </c>
      <c r="F59" s="79"/>
    </row>
    <row r="60" spans="2:6" ht="69.95" customHeight="1">
      <c r="B60" s="66" t="s">
        <v>124</v>
      </c>
      <c r="C60" s="51" t="s">
        <v>320</v>
      </c>
      <c r="D60" s="56">
        <v>320</v>
      </c>
      <c r="E60" s="54" t="str">
        <f t="shared" si="3"/>
        <v>52B</v>
      </c>
      <c r="F60" s="78" t="s">
        <v>18</v>
      </c>
    </row>
    <row r="61" spans="2:6" ht="108.75" customHeight="1">
      <c r="B61" s="82" t="s">
        <v>691</v>
      </c>
      <c r="C61" s="51" t="s">
        <v>56</v>
      </c>
      <c r="D61" s="56">
        <v>570</v>
      </c>
      <c r="E61" s="54" t="str">
        <f t="shared" si="3"/>
        <v>57J</v>
      </c>
      <c r="F61" s="146" t="s">
        <v>376</v>
      </c>
    </row>
    <row r="62" spans="2:6" ht="69.95" customHeight="1">
      <c r="B62" s="66" t="s">
        <v>120</v>
      </c>
      <c r="C62" s="51" t="s">
        <v>119</v>
      </c>
      <c r="D62" s="53" t="s">
        <v>431</v>
      </c>
      <c r="E62" s="54" t="str">
        <f t="shared" si="3"/>
        <v>5KW</v>
      </c>
      <c r="F62" s="78" t="s">
        <v>34</v>
      </c>
    </row>
    <row r="63" spans="2:6" ht="69.95" customHeight="1">
      <c r="B63" s="66" t="s">
        <v>364</v>
      </c>
      <c r="C63" s="51" t="s">
        <v>324</v>
      </c>
      <c r="D63" s="53" t="s">
        <v>431</v>
      </c>
      <c r="E63" s="54" t="str">
        <f t="shared" si="3"/>
        <v>614</v>
      </c>
      <c r="F63" s="79"/>
    </row>
    <row r="64" spans="2:6" ht="69.95" customHeight="1">
      <c r="B64" s="66" t="s">
        <v>129</v>
      </c>
      <c r="C64" s="51" t="s">
        <v>325</v>
      </c>
      <c r="D64" s="53" t="s">
        <v>431</v>
      </c>
      <c r="E64" s="54" t="str">
        <f t="shared" si="3"/>
        <v>693</v>
      </c>
      <c r="F64" s="79"/>
    </row>
    <row r="65" spans="2:6" ht="69.95" customHeight="1">
      <c r="B65" s="66" t="s">
        <v>121</v>
      </c>
      <c r="C65" s="51" t="s">
        <v>2</v>
      </c>
      <c r="D65" s="56">
        <v>380</v>
      </c>
      <c r="E65" s="54" t="str">
        <f t="shared" si="3"/>
        <v>65W</v>
      </c>
      <c r="F65" s="78" t="s">
        <v>32</v>
      </c>
    </row>
    <row r="66" spans="2:6" ht="84" customHeight="1">
      <c r="B66" s="66" t="s">
        <v>127</v>
      </c>
      <c r="C66" s="51" t="s">
        <v>51</v>
      </c>
      <c r="D66" s="56">
        <v>80</v>
      </c>
      <c r="E66" s="54" t="str">
        <f>C66</f>
        <v>68R</v>
      </c>
      <c r="F66" s="79" t="s">
        <v>22</v>
      </c>
    </row>
    <row r="67" spans="2:6" ht="97.5" customHeight="1">
      <c r="B67" s="82" t="s">
        <v>272</v>
      </c>
      <c r="C67" s="51" t="s">
        <v>14</v>
      </c>
      <c r="D67" s="56">
        <v>2080</v>
      </c>
      <c r="E67" s="54" t="str">
        <f>C67</f>
        <v>6BT</v>
      </c>
      <c r="F67" s="78" t="s">
        <v>154</v>
      </c>
    </row>
    <row r="68" spans="2:6" s="24" customFormat="1" ht="92.25" customHeight="1">
      <c r="B68" s="82" t="s">
        <v>270</v>
      </c>
      <c r="C68" s="51" t="s">
        <v>269</v>
      </c>
      <c r="D68" s="56">
        <v>280</v>
      </c>
      <c r="E68" s="54" t="str">
        <f t="shared" si="3"/>
        <v>6FV</v>
      </c>
      <c r="F68" s="78" t="s">
        <v>28</v>
      </c>
    </row>
    <row r="69" spans="2:6" ht="69.95" customHeight="1">
      <c r="B69" s="66" t="s">
        <v>130</v>
      </c>
      <c r="C69" s="51" t="s">
        <v>326</v>
      </c>
      <c r="D69" s="56">
        <v>40</v>
      </c>
      <c r="E69" s="54" t="str">
        <f t="shared" si="3"/>
        <v>709</v>
      </c>
      <c r="F69" s="78" t="s">
        <v>24</v>
      </c>
    </row>
    <row r="70" spans="2:6" ht="86.25" customHeight="1">
      <c r="B70" s="66" t="s">
        <v>155</v>
      </c>
      <c r="C70" s="51" t="s">
        <v>327</v>
      </c>
      <c r="D70" s="53" t="s">
        <v>431</v>
      </c>
      <c r="E70" s="54" t="str">
        <f t="shared" si="3"/>
        <v>717</v>
      </c>
      <c r="F70" s="79"/>
    </row>
    <row r="71" spans="2:6" ht="69.95" customHeight="1">
      <c r="B71" s="66" t="s">
        <v>108</v>
      </c>
      <c r="C71" s="51" t="s">
        <v>328</v>
      </c>
      <c r="D71" s="56">
        <v>990</v>
      </c>
      <c r="E71" s="54" t="str">
        <f t="shared" si="3"/>
        <v>718</v>
      </c>
      <c r="F71" s="78"/>
    </row>
    <row r="72" spans="2:6" ht="69.95" customHeight="1">
      <c r="B72" s="66" t="s">
        <v>132</v>
      </c>
      <c r="C72" s="51" t="s">
        <v>329</v>
      </c>
      <c r="D72" s="53" t="s">
        <v>431</v>
      </c>
      <c r="E72" s="54" t="str">
        <f t="shared" si="3"/>
        <v>732</v>
      </c>
      <c r="F72" s="78"/>
    </row>
    <row r="73" spans="2:6" ht="69.95" customHeight="1">
      <c r="B73" s="66" t="s">
        <v>157</v>
      </c>
      <c r="C73" s="51" t="s">
        <v>331</v>
      </c>
      <c r="D73" s="53" t="s">
        <v>431</v>
      </c>
      <c r="E73" s="54" t="str">
        <f t="shared" si="3"/>
        <v>923</v>
      </c>
    </row>
    <row r="74" spans="2:6" ht="69.95" customHeight="1">
      <c r="B74" s="66" t="s">
        <v>136</v>
      </c>
      <c r="C74" s="51" t="s">
        <v>135</v>
      </c>
      <c r="D74" s="56">
        <v>140</v>
      </c>
      <c r="E74" s="54" t="str">
        <f t="shared" si="3"/>
        <v>924</v>
      </c>
      <c r="F74" s="79"/>
    </row>
    <row r="75" spans="2:6" ht="69.95" customHeight="1">
      <c r="B75" s="66" t="s">
        <v>137</v>
      </c>
      <c r="C75" s="51" t="s">
        <v>332</v>
      </c>
      <c r="D75" s="53" t="s">
        <v>431</v>
      </c>
      <c r="E75" s="54" t="str">
        <f t="shared" si="3"/>
        <v>926</v>
      </c>
      <c r="F75" s="78"/>
    </row>
    <row r="76" spans="2:6" ht="69.95" customHeight="1">
      <c r="B76" s="66" t="s">
        <v>142</v>
      </c>
      <c r="C76" s="51" t="s">
        <v>141</v>
      </c>
      <c r="D76" s="53" t="s">
        <v>431</v>
      </c>
      <c r="E76" s="54" t="str">
        <f t="shared" si="3"/>
        <v>989</v>
      </c>
      <c r="F76" s="78"/>
    </row>
    <row r="77" spans="2:6" ht="66.75" customHeight="1">
      <c r="B77" s="326" t="s">
        <v>381</v>
      </c>
      <c r="C77" s="327"/>
      <c r="D77" s="327"/>
      <c r="E77" s="327"/>
      <c r="F77" s="328"/>
    </row>
    <row r="78" spans="2:6" ht="66.75" customHeight="1">
      <c r="B78" s="66" t="s">
        <v>348</v>
      </c>
      <c r="C78" s="51" t="s">
        <v>306</v>
      </c>
      <c r="D78" s="56">
        <v>0</v>
      </c>
      <c r="E78" s="54" t="str">
        <f>C78</f>
        <v>420</v>
      </c>
      <c r="F78" s="79"/>
    </row>
    <row r="79" spans="2:6" ht="66.75" customHeight="1">
      <c r="B79" s="66" t="s">
        <v>144</v>
      </c>
      <c r="C79" s="51" t="s">
        <v>505</v>
      </c>
      <c r="D79" s="56">
        <v>30</v>
      </c>
      <c r="E79" s="54" t="str">
        <f>C79</f>
        <v>435</v>
      </c>
      <c r="F79" s="79"/>
    </row>
    <row r="80" spans="2:6" ht="66.75" customHeight="1">
      <c r="B80" s="66" t="s">
        <v>627</v>
      </c>
      <c r="C80" s="51" t="s">
        <v>311</v>
      </c>
      <c r="D80" s="53" t="s">
        <v>431</v>
      </c>
      <c r="E80" s="54" t="str">
        <f>C80</f>
        <v>439</v>
      </c>
      <c r="F80" s="131"/>
    </row>
    <row r="81" spans="2:7" ht="66.75" customHeight="1">
      <c r="B81" s="66" t="s">
        <v>104</v>
      </c>
      <c r="C81" s="51" t="s">
        <v>283</v>
      </c>
      <c r="D81" s="56">
        <v>0</v>
      </c>
      <c r="E81" s="54" t="str">
        <f>C81</f>
        <v>55E</v>
      </c>
      <c r="F81" s="131"/>
    </row>
    <row r="82" spans="2:7" ht="66.75" customHeight="1">
      <c r="B82" s="326" t="s">
        <v>382</v>
      </c>
      <c r="C82" s="327"/>
      <c r="D82" s="327"/>
      <c r="E82" s="327"/>
      <c r="F82" s="328"/>
    </row>
    <row r="83" spans="2:7" ht="173.25" customHeight="1">
      <c r="B83" s="130" t="s">
        <v>278</v>
      </c>
      <c r="C83" s="51" t="s">
        <v>3</v>
      </c>
      <c r="D83" s="56">
        <v>930</v>
      </c>
      <c r="E83" s="54" t="str">
        <f>C83</f>
        <v>6KC</v>
      </c>
      <c r="F83" s="78" t="s">
        <v>1</v>
      </c>
    </row>
    <row r="84" spans="2:7" ht="122.25" customHeight="1" thickBot="1">
      <c r="B84" s="130" t="s">
        <v>520</v>
      </c>
      <c r="C84" s="51" t="s">
        <v>128</v>
      </c>
      <c r="D84" s="56">
        <v>440</v>
      </c>
      <c r="E84" s="54" t="str">
        <f>C84</f>
        <v>68A</v>
      </c>
      <c r="F84" s="84" t="s">
        <v>377</v>
      </c>
    </row>
    <row r="85" spans="2:7" ht="69.95" customHeight="1">
      <c r="B85" s="342" t="s">
        <v>357</v>
      </c>
      <c r="C85" s="343"/>
      <c r="D85" s="343"/>
      <c r="E85" s="343"/>
      <c r="F85" s="343"/>
    </row>
    <row r="86" spans="2:7" s="23" customFormat="1" ht="69.95" customHeight="1">
      <c r="B86" s="66" t="s">
        <v>4</v>
      </c>
      <c r="C86" s="51" t="s">
        <v>281</v>
      </c>
      <c r="D86" s="56">
        <v>380</v>
      </c>
      <c r="E86" s="54" t="str">
        <f t="shared" ref="E86:E95" si="4">C86</f>
        <v>5B2</v>
      </c>
      <c r="F86" s="78"/>
      <c r="G86" s="1"/>
    </row>
    <row r="87" spans="2:7" s="23" customFormat="1" ht="69.95" customHeight="1">
      <c r="B87" s="66" t="s">
        <v>5</v>
      </c>
      <c r="C87" s="51" t="s">
        <v>406</v>
      </c>
      <c r="D87" s="56">
        <v>380</v>
      </c>
      <c r="E87" s="54" t="str">
        <f t="shared" si="4"/>
        <v>5CA</v>
      </c>
      <c r="F87" s="78"/>
    </row>
    <row r="88" spans="2:7" s="23" customFormat="1" ht="69.95" customHeight="1">
      <c r="B88" s="66" t="s">
        <v>7</v>
      </c>
      <c r="C88" s="51" t="s">
        <v>407</v>
      </c>
      <c r="D88" s="56">
        <v>680</v>
      </c>
      <c r="E88" s="54" t="str">
        <f t="shared" si="4"/>
        <v>5CC</v>
      </c>
      <c r="F88" s="78"/>
    </row>
    <row r="89" spans="2:7" s="23" customFormat="1" ht="69.95" customHeight="1">
      <c r="B89" s="66" t="s">
        <v>9</v>
      </c>
      <c r="C89" s="51" t="s">
        <v>8</v>
      </c>
      <c r="D89" s="56">
        <v>680</v>
      </c>
      <c r="E89" s="54" t="str">
        <f t="shared" si="4"/>
        <v>5CD</v>
      </c>
      <c r="F89" s="78"/>
    </row>
    <row r="90" spans="2:7" s="23" customFormat="1" ht="69.95" customHeight="1">
      <c r="B90" s="66" t="s">
        <v>11</v>
      </c>
      <c r="C90" s="51" t="s">
        <v>13</v>
      </c>
      <c r="D90" s="56">
        <v>680</v>
      </c>
      <c r="E90" s="54" t="str">
        <f t="shared" si="4"/>
        <v>5CE</v>
      </c>
      <c r="F90" s="78"/>
    </row>
    <row r="91" spans="2:7" s="23" customFormat="1" ht="69.95" customHeight="1">
      <c r="B91" s="66" t="s">
        <v>174</v>
      </c>
      <c r="C91" s="51" t="s">
        <v>408</v>
      </c>
      <c r="D91" s="56">
        <v>0</v>
      </c>
      <c r="E91" s="54" t="str">
        <f t="shared" si="4"/>
        <v>5CF</v>
      </c>
      <c r="F91" s="78"/>
    </row>
    <row r="92" spans="2:7" s="34" customFormat="1" ht="69.95" customHeight="1">
      <c r="B92" s="66" t="s">
        <v>47</v>
      </c>
      <c r="C92" s="51" t="s">
        <v>48</v>
      </c>
      <c r="D92" s="56">
        <v>680</v>
      </c>
      <c r="E92" s="54" t="str">
        <f t="shared" si="4"/>
        <v>5DT</v>
      </c>
      <c r="F92" s="78"/>
    </row>
    <row r="93" spans="2:7" s="23" customFormat="1" ht="69.95" customHeight="1">
      <c r="B93" s="66" t="s">
        <v>12</v>
      </c>
      <c r="C93" s="51" t="s">
        <v>321</v>
      </c>
      <c r="D93" s="56">
        <v>680</v>
      </c>
      <c r="E93" s="54" t="str">
        <f t="shared" si="4"/>
        <v>58B</v>
      </c>
      <c r="F93" s="78"/>
    </row>
    <row r="94" spans="2:7" s="23" customFormat="1" ht="69.95" customHeight="1">
      <c r="B94" s="66" t="s">
        <v>6</v>
      </c>
      <c r="C94" s="51" t="s">
        <v>289</v>
      </c>
      <c r="D94" s="56">
        <v>680</v>
      </c>
      <c r="E94" s="54" t="str">
        <f t="shared" si="4"/>
        <v>210</v>
      </c>
      <c r="F94" s="78"/>
    </row>
    <row r="95" spans="2:7" s="23" customFormat="1" ht="69.95" customHeight="1" thickBot="1">
      <c r="B95" s="66" t="s">
        <v>10</v>
      </c>
      <c r="C95" s="51" t="s">
        <v>295</v>
      </c>
      <c r="D95" s="56">
        <v>2400</v>
      </c>
      <c r="E95" s="54" t="str">
        <f t="shared" si="4"/>
        <v>270</v>
      </c>
      <c r="F95" s="78" t="s">
        <v>537</v>
      </c>
    </row>
    <row r="96" spans="2:7" ht="44.25" customHeight="1">
      <c r="B96" s="41" t="s">
        <v>440</v>
      </c>
      <c r="C96" s="42"/>
      <c r="D96" s="42"/>
      <c r="E96" s="28"/>
      <c r="F96" s="36"/>
    </row>
    <row r="97" spans="2:6" ht="30.75" thickBot="1">
      <c r="B97" s="29" t="s">
        <v>454</v>
      </c>
      <c r="C97" s="30"/>
      <c r="D97" s="30"/>
      <c r="E97" s="37"/>
      <c r="F97" s="38"/>
    </row>
    <row r="98" spans="2:6" ht="66.75" customHeight="1"/>
    <row r="99" spans="2:6" ht="30"/>
    <row r="100" spans="2:6" ht="30"/>
    <row r="101" spans="2:6" ht="30"/>
    <row r="102" spans="2:6" ht="30"/>
    <row r="103" spans="2:6" ht="30"/>
    <row r="104" spans="2:6" ht="30"/>
    <row r="105" spans="2:6" ht="30"/>
    <row r="106" spans="2:6" ht="30"/>
    <row r="107" spans="2:6" ht="30"/>
    <row r="108" spans="2:6" ht="30"/>
    <row r="109" spans="2:6" ht="30"/>
    <row r="110" spans="2:6" ht="30"/>
    <row r="111" spans="2:6" ht="30"/>
    <row r="112" spans="2:6" ht="30"/>
    <row r="113" ht="30"/>
    <row r="114" ht="30"/>
    <row r="115" ht="30"/>
    <row r="116" ht="30"/>
    <row r="117" ht="30"/>
    <row r="118" ht="30"/>
    <row r="119" ht="30"/>
    <row r="120" ht="30"/>
    <row r="121" ht="30"/>
    <row r="122" ht="30"/>
    <row r="123" ht="30"/>
    <row r="124" ht="30"/>
    <row r="125" ht="30"/>
    <row r="126" ht="30"/>
    <row r="127" ht="30"/>
    <row r="128" ht="30"/>
    <row r="129" ht="30"/>
    <row r="130" ht="30"/>
    <row r="131" ht="30"/>
    <row r="132" ht="30"/>
    <row r="133" ht="30"/>
    <row r="134" ht="30"/>
    <row r="135" ht="30"/>
    <row r="136" ht="30"/>
    <row r="137" ht="30"/>
    <row r="138" ht="30"/>
  </sheetData>
  <mergeCells count="9">
    <mergeCell ref="B85:F85"/>
    <mergeCell ref="B7:C7"/>
    <mergeCell ref="B77:F77"/>
    <mergeCell ref="B82:F82"/>
    <mergeCell ref="E7:F7"/>
    <mergeCell ref="E1:F5"/>
    <mergeCell ref="B6:C6"/>
    <mergeCell ref="B1:C5"/>
    <mergeCell ref="E6:F6"/>
  </mergeCells>
  <phoneticPr fontId="91" type="noConversion"/>
  <conditionalFormatting sqref="D86:D95 D78:D81 D83:D84 D9:D14 D16:D76">
    <cfRule type="cellIs" dxfId="27" priority="4" stopIfTrue="1" operator="equal">
      <formula>"?"</formula>
    </cfRule>
  </conditionalFormatting>
  <conditionalFormatting sqref="D15">
    <cfRule type="cellIs" dxfId="26" priority="2" stopIfTrue="1" operator="equal">
      <formula>"?"</formula>
    </cfRule>
  </conditionalFormatting>
  <conditionalFormatting sqref="D6">
    <cfRule type="cellIs" dxfId="25" priority="1" stopIfTrue="1" operator="equal">
      <formula>"?"</formula>
    </cfRule>
  </conditionalFormatting>
  <hyperlinks>
    <hyperlink ref="B7:C7" location="'ΠΕΡΙΛΗΨΗ ΠΡΟΤΕΙΝΟΜΕΝΩΝ ΤΙΜΩΝ'!A1" display="Περίληψη προτεινόμενων τιμών"/>
  </hyperlinks>
  <printOptions horizontalCentered="1"/>
  <pageMargins left="0.27559055118110237" right="0.19685039370078741" top="0.69" bottom="0.51181102362204722" header="0.51181102362204722" footer="0.51181102362204722"/>
  <pageSetup paperSize="9" scale="18" fitToHeight="2" orientation="portrait" r:id="rId1"/>
  <headerFooter alignWithMargins="0"/>
  <rowBreaks count="1" manualBreakCount="1">
    <brk id="53" min="1" max="8" man="1"/>
  </rowBreaks>
  <drawing r:id="rId2"/>
  <legacyDrawing r:id="rId3"/>
  <oleObjects>
    <mc:AlternateContent xmlns:mc="http://schemas.openxmlformats.org/markup-compatibility/2006">
      <mc:Choice Requires="x14">
        <oleObject progId="MSPhotoEd.3" shapeId="195585" r:id="rId4">
          <objectPr defaultSize="0" autoPict="0" r:id="rId5">
            <anchor moveWithCells="1" sizeWithCells="1">
              <from>
                <xdr:col>1</xdr:col>
                <xdr:colOff>142875</xdr:colOff>
                <xdr:row>0</xdr:row>
                <xdr:rowOff>0</xdr:rowOff>
              </from>
              <to>
                <xdr:col>1</xdr:col>
                <xdr:colOff>1009650</xdr:colOff>
                <xdr:row>0</xdr:row>
                <xdr:rowOff>0</xdr:rowOff>
              </to>
            </anchor>
          </objectPr>
        </oleObject>
      </mc:Choice>
      <mc:Fallback>
        <oleObject progId="MSPhotoEd.3" shapeId="195585" r:id="rId4"/>
      </mc:Fallback>
    </mc:AlternateContent>
    <mc:AlternateContent xmlns:mc="http://schemas.openxmlformats.org/markup-compatibility/2006">
      <mc:Choice Requires="x14">
        <oleObject progId="MSPhotoEd.3" shapeId="195586" r:id="rId6">
          <objectPr defaultSize="0" autoPict="0" r:id="rId5">
            <anchor moveWithCells="1" sizeWithCells="1">
              <from>
                <xdr:col>1</xdr:col>
                <xdr:colOff>142875</xdr:colOff>
                <xdr:row>0</xdr:row>
                <xdr:rowOff>0</xdr:rowOff>
              </from>
              <to>
                <xdr:col>1</xdr:col>
                <xdr:colOff>1009650</xdr:colOff>
                <xdr:row>0</xdr:row>
                <xdr:rowOff>0</xdr:rowOff>
              </to>
            </anchor>
          </objectPr>
        </oleObject>
      </mc:Choice>
      <mc:Fallback>
        <oleObject progId="MSPhotoEd.3" shapeId="195586" r:id="rId6"/>
      </mc:Fallback>
    </mc:AlternateContent>
  </oleObjec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H164"/>
  <sheetViews>
    <sheetView view="pageBreakPreview" topLeftCell="B1" zoomScale="27" zoomScaleNormal="100" workbookViewId="0">
      <selection activeCell="H10" sqref="H10"/>
    </sheetView>
  </sheetViews>
  <sheetFormatPr defaultColWidth="28" defaultRowHeight="52.5" customHeight="1"/>
  <cols>
    <col min="1" max="1" width="16" style="23" hidden="1" customWidth="1"/>
    <col min="2" max="2" width="222.7109375" style="23" customWidth="1"/>
    <col min="3" max="3" width="21.42578125" style="23" customWidth="1"/>
    <col min="4" max="6" width="50.7109375" style="23" customWidth="1"/>
    <col min="7" max="7" width="20.140625" style="23" customWidth="1"/>
    <col min="8" max="8" width="229.5703125" style="23" customWidth="1"/>
    <col min="9" max="16384" width="28" style="23"/>
  </cols>
  <sheetData>
    <row r="1" spans="2:8" s="1" customFormat="1" ht="66.75" customHeight="1">
      <c r="B1" s="316" t="s">
        <v>524</v>
      </c>
      <c r="C1" s="317"/>
      <c r="D1" s="63" t="s">
        <v>525</v>
      </c>
      <c r="E1" s="63" t="s">
        <v>525</v>
      </c>
      <c r="F1" s="63" t="s">
        <v>525</v>
      </c>
      <c r="G1" s="320"/>
      <c r="H1" s="321"/>
    </row>
    <row r="2" spans="2:8" s="1" customFormat="1" ht="102.75" customHeight="1">
      <c r="B2" s="318"/>
      <c r="C2" s="319"/>
      <c r="D2" s="60" t="s">
        <v>461</v>
      </c>
      <c r="E2" s="60" t="s">
        <v>461</v>
      </c>
      <c r="F2" s="60" t="s">
        <v>461</v>
      </c>
      <c r="G2" s="322"/>
      <c r="H2" s="323"/>
    </row>
    <row r="3" spans="2:8" s="1" customFormat="1" ht="72" customHeight="1">
      <c r="B3" s="318"/>
      <c r="C3" s="319"/>
      <c r="D3" s="60">
        <v>1598</v>
      </c>
      <c r="E3" s="60">
        <v>1598</v>
      </c>
      <c r="F3" s="60">
        <v>1598</v>
      </c>
      <c r="G3" s="322"/>
      <c r="H3" s="323"/>
    </row>
    <row r="4" spans="2:8" s="1" customFormat="1" ht="69" customHeight="1">
      <c r="B4" s="318"/>
      <c r="C4" s="319"/>
      <c r="D4" s="60" t="s">
        <v>378</v>
      </c>
      <c r="E4" s="60" t="s">
        <v>695</v>
      </c>
      <c r="F4" s="60" t="s">
        <v>379</v>
      </c>
      <c r="G4" s="322"/>
      <c r="H4" s="323"/>
    </row>
    <row r="5" spans="2:8" s="1" customFormat="1" ht="61.5" customHeight="1">
      <c r="B5" s="318"/>
      <c r="C5" s="319"/>
      <c r="D5" s="61" t="s">
        <v>394</v>
      </c>
      <c r="E5" s="61" t="s">
        <v>394</v>
      </c>
      <c r="F5" s="61" t="s">
        <v>394</v>
      </c>
      <c r="G5" s="322"/>
      <c r="H5" s="323"/>
    </row>
    <row r="6" spans="2:8" ht="66.75" customHeight="1">
      <c r="B6" s="324" t="s">
        <v>427</v>
      </c>
      <c r="C6" s="325"/>
      <c r="D6" s="47">
        <v>21600</v>
      </c>
      <c r="E6" s="47">
        <v>23500</v>
      </c>
      <c r="F6" s="47">
        <v>24400</v>
      </c>
      <c r="G6" s="310"/>
      <c r="H6" s="311"/>
    </row>
    <row r="7" spans="2:8" ht="66.75" customHeight="1">
      <c r="B7" s="312" t="s">
        <v>226</v>
      </c>
      <c r="C7" s="313"/>
      <c r="D7" s="48" t="s">
        <v>623</v>
      </c>
      <c r="E7" s="48" t="s">
        <v>699</v>
      </c>
      <c r="F7" s="48" t="s">
        <v>171</v>
      </c>
      <c r="G7" s="310"/>
      <c r="H7" s="311"/>
    </row>
    <row r="8" spans="2:8" ht="66.75" customHeight="1">
      <c r="B8" s="64" t="s">
        <v>373</v>
      </c>
      <c r="C8" s="49" t="s">
        <v>429</v>
      </c>
      <c r="D8" s="50"/>
      <c r="E8" s="50"/>
      <c r="F8" s="50"/>
      <c r="G8" s="49" t="s">
        <v>429</v>
      </c>
      <c r="H8" s="65" t="s">
        <v>372</v>
      </c>
    </row>
    <row r="9" spans="2:8" ht="69.95" customHeight="1">
      <c r="B9" s="66" t="s">
        <v>44</v>
      </c>
      <c r="C9" s="51"/>
      <c r="D9" s="53" t="s">
        <v>431</v>
      </c>
      <c r="E9" s="53" t="s">
        <v>431</v>
      </c>
      <c r="F9" s="53" t="s">
        <v>431</v>
      </c>
      <c r="G9" s="54"/>
      <c r="H9" s="78"/>
    </row>
    <row r="10" spans="2:8" ht="69.95" customHeight="1">
      <c r="B10" s="66" t="s">
        <v>464</v>
      </c>
      <c r="C10" s="51"/>
      <c r="D10" s="53" t="s">
        <v>431</v>
      </c>
      <c r="E10" s="53" t="s">
        <v>431</v>
      </c>
      <c r="F10" s="53" t="s">
        <v>431</v>
      </c>
      <c r="G10" s="54"/>
      <c r="H10" s="78"/>
    </row>
    <row r="11" spans="2:8" ht="69.95" customHeight="1">
      <c r="B11" s="66" t="s">
        <v>106</v>
      </c>
      <c r="C11" s="51"/>
      <c r="D11" s="53" t="s">
        <v>431</v>
      </c>
      <c r="E11" s="53" t="s">
        <v>431</v>
      </c>
      <c r="F11" s="53" t="s">
        <v>431</v>
      </c>
      <c r="G11" s="54"/>
      <c r="H11" s="78"/>
    </row>
    <row r="12" spans="2:8" ht="69.95" customHeight="1">
      <c r="B12" s="66" t="s">
        <v>67</v>
      </c>
      <c r="C12" s="51"/>
      <c r="D12" s="53" t="s">
        <v>431</v>
      </c>
      <c r="E12" s="53" t="s">
        <v>431</v>
      </c>
      <c r="F12" s="53" t="s">
        <v>431</v>
      </c>
      <c r="G12" s="54"/>
      <c r="H12" s="78"/>
    </row>
    <row r="13" spans="2:8" ht="69.95" customHeight="1">
      <c r="B13" s="66" t="s">
        <v>68</v>
      </c>
      <c r="C13" s="51"/>
      <c r="D13" s="53" t="s">
        <v>431</v>
      </c>
      <c r="E13" s="53" t="s">
        <v>431</v>
      </c>
      <c r="F13" s="53" t="s">
        <v>431</v>
      </c>
      <c r="G13" s="54"/>
      <c r="H13" s="78"/>
    </row>
    <row r="14" spans="2:8" ht="69.95" customHeight="1">
      <c r="B14" s="66" t="s">
        <v>365</v>
      </c>
      <c r="C14" s="51" t="s">
        <v>433</v>
      </c>
      <c r="D14" s="53" t="s">
        <v>431</v>
      </c>
      <c r="E14" s="53" t="s">
        <v>431</v>
      </c>
      <c r="F14" s="53" t="s">
        <v>431</v>
      </c>
      <c r="G14" s="54" t="str">
        <f t="shared" ref="G14:G30" si="0">C14</f>
        <v>009</v>
      </c>
      <c r="H14" s="78"/>
    </row>
    <row r="15" spans="2:8" ht="69.95" customHeight="1">
      <c r="B15" s="66" t="s">
        <v>76</v>
      </c>
      <c r="C15" s="51" t="s">
        <v>158</v>
      </c>
      <c r="D15" s="56" t="s">
        <v>432</v>
      </c>
      <c r="E15" s="56">
        <v>130</v>
      </c>
      <c r="F15" s="56">
        <v>130</v>
      </c>
      <c r="G15" s="54" t="str">
        <f t="shared" si="0"/>
        <v>018</v>
      </c>
      <c r="H15" s="78"/>
    </row>
    <row r="16" spans="2:8" ht="69.95" customHeight="1">
      <c r="B16" s="66" t="s">
        <v>333</v>
      </c>
      <c r="C16" s="51" t="s">
        <v>456</v>
      </c>
      <c r="D16" s="56">
        <v>250</v>
      </c>
      <c r="E16" s="53" t="s">
        <v>431</v>
      </c>
      <c r="F16" s="53" t="s">
        <v>431</v>
      </c>
      <c r="G16" s="54" t="str">
        <f t="shared" si="0"/>
        <v>023</v>
      </c>
      <c r="H16" s="78" t="s">
        <v>652</v>
      </c>
    </row>
    <row r="17" spans="2:8" ht="69.95" customHeight="1">
      <c r="B17" s="66" t="s">
        <v>421</v>
      </c>
      <c r="C17" s="51" t="s">
        <v>434</v>
      </c>
      <c r="D17" s="53" t="s">
        <v>431</v>
      </c>
      <c r="E17" s="53" t="s">
        <v>431</v>
      </c>
      <c r="F17" s="56" t="s">
        <v>432</v>
      </c>
      <c r="G17" s="54" t="str">
        <f t="shared" si="0"/>
        <v>025</v>
      </c>
      <c r="H17" s="78"/>
    </row>
    <row r="18" spans="2:8" ht="69.95" customHeight="1">
      <c r="B18" s="66" t="s">
        <v>107</v>
      </c>
      <c r="C18" s="51" t="s">
        <v>285</v>
      </c>
      <c r="D18" s="53" t="s">
        <v>431</v>
      </c>
      <c r="E18" s="53" t="s">
        <v>431</v>
      </c>
      <c r="F18" s="53" t="s">
        <v>431</v>
      </c>
      <c r="G18" s="54" t="str">
        <f t="shared" si="0"/>
        <v>028</v>
      </c>
      <c r="H18" s="78"/>
    </row>
    <row r="19" spans="2:8" ht="97.5" customHeight="1">
      <c r="B19" s="82" t="s">
        <v>126</v>
      </c>
      <c r="C19" s="51" t="s">
        <v>435</v>
      </c>
      <c r="D19" s="53" t="s">
        <v>431</v>
      </c>
      <c r="E19" s="53" t="s">
        <v>431</v>
      </c>
      <c r="F19" s="53" t="s">
        <v>431</v>
      </c>
      <c r="G19" s="54" t="str">
        <f t="shared" si="0"/>
        <v>041</v>
      </c>
      <c r="H19" s="78"/>
    </row>
    <row r="20" spans="2:8" ht="69.95" customHeight="1">
      <c r="B20" s="66" t="s">
        <v>180</v>
      </c>
      <c r="C20" s="59" t="s">
        <v>179</v>
      </c>
      <c r="D20" s="53" t="s">
        <v>431</v>
      </c>
      <c r="E20" s="53" t="s">
        <v>431</v>
      </c>
      <c r="F20" s="53" t="s">
        <v>431</v>
      </c>
      <c r="G20" s="54" t="str">
        <f t="shared" si="0"/>
        <v>052</v>
      </c>
      <c r="H20" s="78"/>
    </row>
    <row r="21" spans="2:8" ht="69.95" customHeight="1">
      <c r="B21" s="66" t="s">
        <v>506</v>
      </c>
      <c r="C21" s="51" t="s">
        <v>507</v>
      </c>
      <c r="D21" s="56" t="s">
        <v>432</v>
      </c>
      <c r="E21" s="56">
        <v>40</v>
      </c>
      <c r="F21" s="56">
        <v>40</v>
      </c>
      <c r="G21" s="54" t="str">
        <f t="shared" si="0"/>
        <v>064</v>
      </c>
      <c r="H21" s="78" t="s">
        <v>535</v>
      </c>
    </row>
    <row r="22" spans="2:8" ht="69.95" customHeight="1">
      <c r="B22" s="66" t="s">
        <v>145</v>
      </c>
      <c r="C22" s="51" t="s">
        <v>504</v>
      </c>
      <c r="D22" s="56" t="s">
        <v>432</v>
      </c>
      <c r="E22" s="56">
        <v>160</v>
      </c>
      <c r="F22" s="56">
        <v>160</v>
      </c>
      <c r="G22" s="54" t="str">
        <f t="shared" si="0"/>
        <v>070</v>
      </c>
      <c r="H22" s="78"/>
    </row>
    <row r="23" spans="2:8" ht="69.95" customHeight="1">
      <c r="B23" s="66" t="s">
        <v>436</v>
      </c>
      <c r="C23" s="51" t="s">
        <v>437</v>
      </c>
      <c r="D23" s="56">
        <v>210</v>
      </c>
      <c r="E23" s="56">
        <v>210</v>
      </c>
      <c r="F23" s="53" t="s">
        <v>431</v>
      </c>
      <c r="G23" s="54" t="str">
        <f t="shared" si="0"/>
        <v>097</v>
      </c>
      <c r="H23" s="78"/>
    </row>
    <row r="24" spans="2:8" ht="69.95" customHeight="1">
      <c r="B24" s="253" t="s">
        <v>463</v>
      </c>
      <c r="C24" s="249" t="s">
        <v>286</v>
      </c>
      <c r="D24" s="56" t="s">
        <v>432</v>
      </c>
      <c r="E24" s="56">
        <v>160</v>
      </c>
      <c r="F24" s="56" t="s">
        <v>432</v>
      </c>
      <c r="G24" s="250" t="str">
        <f t="shared" si="0"/>
        <v>102</v>
      </c>
      <c r="H24" s="251" t="s">
        <v>16</v>
      </c>
    </row>
    <row r="25" spans="2:8" ht="69.95" customHeight="1">
      <c r="B25" s="253" t="s">
        <v>463</v>
      </c>
      <c r="C25" s="249">
        <v>102</v>
      </c>
      <c r="D25" s="56" t="s">
        <v>432</v>
      </c>
      <c r="E25" s="56" t="s">
        <v>432</v>
      </c>
      <c r="F25" s="56">
        <v>160</v>
      </c>
      <c r="G25" s="250">
        <f t="shared" si="0"/>
        <v>102</v>
      </c>
      <c r="H25" s="251" t="s">
        <v>16</v>
      </c>
    </row>
    <row r="26" spans="2:8" ht="69.95" customHeight="1">
      <c r="B26" s="66" t="s">
        <v>334</v>
      </c>
      <c r="C26" s="51" t="s">
        <v>287</v>
      </c>
      <c r="D26" s="56">
        <v>160</v>
      </c>
      <c r="E26" s="56">
        <v>160</v>
      </c>
      <c r="F26" s="53" t="s">
        <v>431</v>
      </c>
      <c r="G26" s="54" t="str">
        <f t="shared" si="0"/>
        <v>132</v>
      </c>
      <c r="H26" s="78"/>
    </row>
    <row r="27" spans="2:8" ht="69.95" customHeight="1">
      <c r="B27" s="66" t="s">
        <v>282</v>
      </c>
      <c r="C27" s="51" t="s">
        <v>511</v>
      </c>
      <c r="D27" s="56" t="s">
        <v>432</v>
      </c>
      <c r="E27" s="56">
        <v>560</v>
      </c>
      <c r="F27" s="53" t="s">
        <v>431</v>
      </c>
      <c r="G27" s="54" t="str">
        <f t="shared" si="0"/>
        <v>140</v>
      </c>
      <c r="H27" s="78" t="s">
        <v>536</v>
      </c>
    </row>
    <row r="28" spans="2:8" ht="94.5" customHeight="1">
      <c r="B28" s="66" t="s">
        <v>453</v>
      </c>
      <c r="C28" s="51" t="s">
        <v>512</v>
      </c>
      <c r="D28" s="56" t="s">
        <v>432</v>
      </c>
      <c r="E28" s="56">
        <v>760</v>
      </c>
      <c r="F28" s="56" t="s">
        <v>432</v>
      </c>
      <c r="G28" s="54" t="str">
        <f t="shared" si="0"/>
        <v>177</v>
      </c>
      <c r="H28" s="79" t="s">
        <v>276</v>
      </c>
    </row>
    <row r="29" spans="2:8" ht="94.5" customHeight="1">
      <c r="B29" s="66" t="s">
        <v>453</v>
      </c>
      <c r="C29" s="51" t="s">
        <v>512</v>
      </c>
      <c r="D29" s="56" t="s">
        <v>432</v>
      </c>
      <c r="E29" s="56" t="s">
        <v>432</v>
      </c>
      <c r="F29" s="56">
        <v>710</v>
      </c>
      <c r="G29" s="54" t="str">
        <f t="shared" ref="G29" si="1">C29</f>
        <v>177</v>
      </c>
      <c r="H29" s="79" t="s">
        <v>276</v>
      </c>
    </row>
    <row r="30" spans="2:8" ht="69.95" customHeight="1">
      <c r="B30" s="66" t="s">
        <v>335</v>
      </c>
      <c r="C30" s="51" t="s">
        <v>288</v>
      </c>
      <c r="D30" s="53" t="s">
        <v>431</v>
      </c>
      <c r="E30" s="53" t="s">
        <v>431</v>
      </c>
      <c r="F30" s="53" t="s">
        <v>431</v>
      </c>
      <c r="G30" s="54" t="str">
        <f t="shared" si="0"/>
        <v>195</v>
      </c>
      <c r="H30" s="78"/>
    </row>
    <row r="31" spans="2:8" ht="84" customHeight="1">
      <c r="B31" s="66" t="s">
        <v>337</v>
      </c>
      <c r="C31" s="51" t="s">
        <v>290</v>
      </c>
      <c r="D31" s="56" t="s">
        <v>432</v>
      </c>
      <c r="E31" s="56" t="s">
        <v>432</v>
      </c>
      <c r="F31" s="56">
        <v>1250</v>
      </c>
      <c r="G31" s="54" t="str">
        <f>C31</f>
        <v>211</v>
      </c>
      <c r="H31" s="79" t="s">
        <v>676</v>
      </c>
    </row>
    <row r="32" spans="2:8" ht="100.5" customHeight="1">
      <c r="B32" s="66" t="s">
        <v>336</v>
      </c>
      <c r="C32" s="51" t="s">
        <v>291</v>
      </c>
      <c r="D32" s="56" t="s">
        <v>432</v>
      </c>
      <c r="E32" s="56" t="s">
        <v>432</v>
      </c>
      <c r="F32" s="56">
        <v>1330</v>
      </c>
      <c r="G32" s="54" t="str">
        <f>C32</f>
        <v>212</v>
      </c>
      <c r="H32" s="79" t="s">
        <v>675</v>
      </c>
    </row>
    <row r="33" spans="2:8" ht="69.95" customHeight="1">
      <c r="B33" s="66" t="s">
        <v>147</v>
      </c>
      <c r="C33" s="51" t="s">
        <v>292</v>
      </c>
      <c r="D33" s="56">
        <v>310</v>
      </c>
      <c r="E33" s="56">
        <v>310</v>
      </c>
      <c r="F33" s="56">
        <v>310</v>
      </c>
      <c r="G33" s="54" t="str">
        <f>C33</f>
        <v>213</v>
      </c>
      <c r="H33" s="78" t="s">
        <v>237</v>
      </c>
    </row>
    <row r="34" spans="2:8" ht="69.95" customHeight="1">
      <c r="B34" s="66" t="s">
        <v>338</v>
      </c>
      <c r="C34" s="51" t="s">
        <v>293</v>
      </c>
      <c r="D34" s="56" t="s">
        <v>432</v>
      </c>
      <c r="E34" s="56">
        <v>720</v>
      </c>
      <c r="F34" s="56">
        <v>720</v>
      </c>
      <c r="G34" s="54" t="str">
        <f>C34</f>
        <v>230</v>
      </c>
      <c r="H34" s="78" t="s">
        <v>17</v>
      </c>
    </row>
    <row r="35" spans="2:8" ht="69.95" customHeight="1">
      <c r="B35" s="66" t="s">
        <v>420</v>
      </c>
      <c r="C35" s="51" t="s">
        <v>294</v>
      </c>
      <c r="D35" s="56">
        <v>110</v>
      </c>
      <c r="E35" s="53" t="s">
        <v>431</v>
      </c>
      <c r="F35" s="53" t="s">
        <v>431</v>
      </c>
      <c r="G35" s="54" t="str">
        <f t="shared" ref="G35:G43" si="2">C35</f>
        <v>245</v>
      </c>
      <c r="H35" s="78"/>
    </row>
    <row r="36" spans="2:8" ht="106.5" customHeight="1">
      <c r="B36" s="82" t="s">
        <v>690</v>
      </c>
      <c r="C36" s="51" t="s">
        <v>395</v>
      </c>
      <c r="D36" s="56" t="s">
        <v>432</v>
      </c>
      <c r="E36" s="56">
        <v>250</v>
      </c>
      <c r="F36" s="56">
        <v>250</v>
      </c>
      <c r="G36" s="54" t="str">
        <f t="shared" si="2"/>
        <v>253</v>
      </c>
      <c r="H36" s="143" t="s">
        <v>375</v>
      </c>
    </row>
    <row r="37" spans="2:8" ht="69.95" customHeight="1">
      <c r="B37" s="66" t="s">
        <v>271</v>
      </c>
      <c r="C37" s="51" t="s">
        <v>296</v>
      </c>
      <c r="D37" s="56" t="s">
        <v>432</v>
      </c>
      <c r="E37" s="56">
        <v>170</v>
      </c>
      <c r="F37" s="56">
        <v>170</v>
      </c>
      <c r="G37" s="54" t="str">
        <f t="shared" si="2"/>
        <v>275</v>
      </c>
      <c r="H37" s="78"/>
    </row>
    <row r="38" spans="2:8" ht="69.95" customHeight="1">
      <c r="B38" s="66" t="s">
        <v>339</v>
      </c>
      <c r="C38" s="51" t="s">
        <v>297</v>
      </c>
      <c r="D38" s="56">
        <v>250</v>
      </c>
      <c r="E38" s="56" t="s">
        <v>432</v>
      </c>
      <c r="F38" s="53" t="s">
        <v>431</v>
      </c>
      <c r="G38" s="54" t="str">
        <f t="shared" si="2"/>
        <v>320</v>
      </c>
      <c r="H38" s="78"/>
    </row>
    <row r="39" spans="2:8" ht="89.25" customHeight="1">
      <c r="B39" s="253" t="s">
        <v>52</v>
      </c>
      <c r="C39" s="249">
        <v>321</v>
      </c>
      <c r="D39" s="56" t="s">
        <v>432</v>
      </c>
      <c r="E39" s="53" t="s">
        <v>431</v>
      </c>
      <c r="F39" s="56">
        <v>310</v>
      </c>
      <c r="G39" s="250">
        <f t="shared" si="2"/>
        <v>321</v>
      </c>
      <c r="H39" s="79" t="s">
        <v>683</v>
      </c>
    </row>
    <row r="40" spans="2:8" ht="69.95" customHeight="1">
      <c r="B40" s="66" t="s">
        <v>340</v>
      </c>
      <c r="C40" s="51" t="s">
        <v>299</v>
      </c>
      <c r="D40" s="56" t="s">
        <v>432</v>
      </c>
      <c r="E40" s="56" t="s">
        <v>432</v>
      </c>
      <c r="F40" s="53" t="s">
        <v>431</v>
      </c>
      <c r="G40" s="54" t="str">
        <f t="shared" si="2"/>
        <v>339</v>
      </c>
      <c r="H40" s="78"/>
    </row>
    <row r="41" spans="2:8" ht="69.95" customHeight="1">
      <c r="B41" s="66" t="s">
        <v>422</v>
      </c>
      <c r="C41" s="51" t="s">
        <v>300</v>
      </c>
      <c r="D41" s="56" t="s">
        <v>432</v>
      </c>
      <c r="E41" s="56">
        <v>160</v>
      </c>
      <c r="F41" s="56">
        <v>160</v>
      </c>
      <c r="G41" s="54" t="str">
        <f t="shared" si="2"/>
        <v>341</v>
      </c>
      <c r="H41" s="78" t="s">
        <v>18</v>
      </c>
    </row>
    <row r="42" spans="2:8" ht="89.25" customHeight="1">
      <c r="B42" s="66" t="s">
        <v>441</v>
      </c>
      <c r="C42" s="51" t="s">
        <v>301</v>
      </c>
      <c r="D42" s="56" t="s">
        <v>432</v>
      </c>
      <c r="E42" s="56">
        <v>310</v>
      </c>
      <c r="F42" s="56">
        <v>310</v>
      </c>
      <c r="G42" s="54" t="str">
        <f t="shared" si="2"/>
        <v>377</v>
      </c>
      <c r="H42" s="79" t="s">
        <v>674</v>
      </c>
    </row>
    <row r="43" spans="2:8" ht="69.95" customHeight="1">
      <c r="B43" s="66" t="s">
        <v>53</v>
      </c>
      <c r="C43" s="51" t="s">
        <v>302</v>
      </c>
      <c r="D43" s="53" t="s">
        <v>431</v>
      </c>
      <c r="E43" s="53" t="s">
        <v>431</v>
      </c>
      <c r="F43" s="53" t="s">
        <v>431</v>
      </c>
      <c r="G43" s="54" t="str">
        <f t="shared" si="2"/>
        <v>392</v>
      </c>
      <c r="H43" s="78"/>
    </row>
    <row r="44" spans="2:8" ht="69.95" customHeight="1">
      <c r="B44" s="66" t="s">
        <v>149</v>
      </c>
      <c r="C44" s="51" t="s">
        <v>303</v>
      </c>
      <c r="D44" s="56" t="s">
        <v>432</v>
      </c>
      <c r="E44" s="56">
        <v>1280</v>
      </c>
      <c r="F44" s="56">
        <v>1280</v>
      </c>
      <c r="G44" s="54" t="str">
        <f t="shared" ref="G44:G56" si="3">C44</f>
        <v>400</v>
      </c>
      <c r="H44" s="78" t="s">
        <v>684</v>
      </c>
    </row>
    <row r="45" spans="2:8" ht="69.95" customHeight="1">
      <c r="B45" s="66" t="s">
        <v>467</v>
      </c>
      <c r="C45" s="51" t="s">
        <v>305</v>
      </c>
      <c r="D45" s="56">
        <v>260</v>
      </c>
      <c r="E45" s="56">
        <v>260</v>
      </c>
      <c r="F45" s="56">
        <v>260</v>
      </c>
      <c r="G45" s="54" t="str">
        <f t="shared" si="3"/>
        <v>416</v>
      </c>
      <c r="H45" s="78"/>
    </row>
    <row r="46" spans="2:8" ht="69.95" customHeight="1">
      <c r="B46" s="66" t="s">
        <v>153</v>
      </c>
      <c r="C46" s="51" t="s">
        <v>312</v>
      </c>
      <c r="D46" s="56" t="s">
        <v>432</v>
      </c>
      <c r="E46" s="56">
        <v>210</v>
      </c>
      <c r="F46" s="56">
        <v>210</v>
      </c>
      <c r="G46" s="54" t="str">
        <f t="shared" si="3"/>
        <v>452</v>
      </c>
      <c r="H46" s="78" t="s">
        <v>0</v>
      </c>
    </row>
    <row r="47" spans="2:8" ht="69.95" customHeight="1">
      <c r="B47" s="66" t="s">
        <v>353</v>
      </c>
      <c r="C47" s="51" t="s">
        <v>313</v>
      </c>
      <c r="D47" s="56" t="s">
        <v>432</v>
      </c>
      <c r="E47" s="56">
        <v>90</v>
      </c>
      <c r="F47" s="53" t="s">
        <v>431</v>
      </c>
      <c r="G47" s="54" t="str">
        <f t="shared" si="3"/>
        <v>454</v>
      </c>
      <c r="H47" s="78" t="s">
        <v>280</v>
      </c>
    </row>
    <row r="48" spans="2:8" ht="69.95" customHeight="1">
      <c r="B48" s="66" t="s">
        <v>274</v>
      </c>
      <c r="C48" s="51" t="s">
        <v>304</v>
      </c>
      <c r="D48" s="56" t="s">
        <v>432</v>
      </c>
      <c r="E48" s="56">
        <v>220</v>
      </c>
      <c r="F48" s="53" t="s">
        <v>431</v>
      </c>
      <c r="G48" s="54" t="str">
        <f t="shared" si="3"/>
        <v>40Y</v>
      </c>
      <c r="H48" s="78" t="s">
        <v>275</v>
      </c>
    </row>
    <row r="49" spans="2:8" ht="69.95" customHeight="1">
      <c r="B49" s="66" t="s">
        <v>71</v>
      </c>
      <c r="C49" s="51" t="s">
        <v>508</v>
      </c>
      <c r="D49" s="53" t="s">
        <v>431</v>
      </c>
      <c r="E49" s="53" t="s">
        <v>431</v>
      </c>
      <c r="F49" s="56" t="s">
        <v>432</v>
      </c>
      <c r="G49" s="54" t="str">
        <f t="shared" si="3"/>
        <v>41A</v>
      </c>
      <c r="H49" s="78"/>
    </row>
    <row r="50" spans="2:8" ht="69.95" customHeight="1">
      <c r="B50" s="66" t="s">
        <v>347</v>
      </c>
      <c r="C50" s="51" t="s">
        <v>308</v>
      </c>
      <c r="D50" s="53" t="s">
        <v>431</v>
      </c>
      <c r="E50" s="53" t="s">
        <v>431</v>
      </c>
      <c r="F50" s="53" t="s">
        <v>431</v>
      </c>
      <c r="G50" s="54" t="str">
        <f t="shared" si="3"/>
        <v>42F</v>
      </c>
      <c r="H50" s="78"/>
    </row>
    <row r="51" spans="2:8" ht="69.95" customHeight="1">
      <c r="B51" s="66" t="s">
        <v>359</v>
      </c>
      <c r="C51" s="51" t="s">
        <v>314</v>
      </c>
      <c r="D51" s="53" t="s">
        <v>431</v>
      </c>
      <c r="E51" s="53" t="s">
        <v>431</v>
      </c>
      <c r="F51" s="53" t="s">
        <v>431</v>
      </c>
      <c r="G51" s="54" t="str">
        <f t="shared" si="3"/>
        <v>48F</v>
      </c>
      <c r="H51" s="78"/>
    </row>
    <row r="52" spans="2:8" ht="69.95" customHeight="1">
      <c r="B52" s="66" t="s">
        <v>150</v>
      </c>
      <c r="C52" s="51" t="s">
        <v>509</v>
      </c>
      <c r="D52" s="56" t="s">
        <v>432</v>
      </c>
      <c r="E52" s="56">
        <v>160</v>
      </c>
      <c r="F52" s="56">
        <v>160</v>
      </c>
      <c r="G52" s="54" t="str">
        <f t="shared" si="3"/>
        <v>4CS</v>
      </c>
      <c r="H52" s="78" t="s">
        <v>673</v>
      </c>
    </row>
    <row r="53" spans="2:8" ht="94.5" customHeight="1">
      <c r="B53" s="253" t="s">
        <v>273</v>
      </c>
      <c r="C53" s="249" t="s">
        <v>151</v>
      </c>
      <c r="D53" s="56" t="s">
        <v>432</v>
      </c>
      <c r="E53" s="56">
        <v>1520</v>
      </c>
      <c r="F53" s="56" t="s">
        <v>432</v>
      </c>
      <c r="G53" s="250" t="str">
        <f t="shared" si="3"/>
        <v>4CU</v>
      </c>
      <c r="H53" s="251" t="s">
        <v>25</v>
      </c>
    </row>
    <row r="54" spans="2:8" ht="92.25" customHeight="1">
      <c r="B54" s="253" t="s">
        <v>273</v>
      </c>
      <c r="C54" s="249" t="s">
        <v>151</v>
      </c>
      <c r="D54" s="56" t="s">
        <v>432</v>
      </c>
      <c r="E54" s="56" t="s">
        <v>432</v>
      </c>
      <c r="F54" s="56">
        <v>1520</v>
      </c>
      <c r="G54" s="250" t="str">
        <f t="shared" si="3"/>
        <v>4CU</v>
      </c>
      <c r="H54" s="251" t="s">
        <v>705</v>
      </c>
    </row>
    <row r="55" spans="2:8" ht="69.95" customHeight="1">
      <c r="B55" s="66" t="s">
        <v>342</v>
      </c>
      <c r="C55" s="51" t="s">
        <v>426</v>
      </c>
      <c r="D55" s="56">
        <v>0</v>
      </c>
      <c r="E55" s="56">
        <v>0</v>
      </c>
      <c r="F55" s="56">
        <v>0</v>
      </c>
      <c r="G55" s="54" t="str">
        <f t="shared" si="3"/>
        <v>4FU</v>
      </c>
      <c r="H55" s="78" t="s">
        <v>43</v>
      </c>
    </row>
    <row r="56" spans="2:8" ht="69.95" customHeight="1">
      <c r="B56" s="66" t="s">
        <v>167</v>
      </c>
      <c r="C56" s="51" t="s">
        <v>46</v>
      </c>
      <c r="D56" s="56" t="s">
        <v>432</v>
      </c>
      <c r="E56" s="56">
        <v>110</v>
      </c>
      <c r="F56" s="53" t="s">
        <v>431</v>
      </c>
      <c r="G56" s="54" t="str">
        <f t="shared" si="3"/>
        <v>4GF</v>
      </c>
      <c r="H56" s="78"/>
    </row>
    <row r="57" spans="2:8" ht="69.95" customHeight="1">
      <c r="B57" s="66" t="s">
        <v>344</v>
      </c>
      <c r="C57" s="51" t="s">
        <v>343</v>
      </c>
      <c r="D57" s="53" t="s">
        <v>431</v>
      </c>
      <c r="E57" s="53" t="s">
        <v>431</v>
      </c>
      <c r="F57" s="56" t="s">
        <v>432</v>
      </c>
      <c r="G57" s="54" t="str">
        <f t="shared" ref="G57:G65" si="4">C57</f>
        <v>4MN</v>
      </c>
      <c r="H57" s="78"/>
    </row>
    <row r="58" spans="2:8" ht="69.95" customHeight="1">
      <c r="B58" s="66" t="s">
        <v>345</v>
      </c>
      <c r="C58" s="51" t="s">
        <v>455</v>
      </c>
      <c r="D58" s="56" t="s">
        <v>432</v>
      </c>
      <c r="E58" s="56" t="s">
        <v>432</v>
      </c>
      <c r="F58" s="56">
        <v>210</v>
      </c>
      <c r="G58" s="54" t="str">
        <f t="shared" si="4"/>
        <v>4MP</v>
      </c>
      <c r="H58" s="78"/>
    </row>
    <row r="59" spans="2:8" ht="69.95" customHeight="1">
      <c r="B59" s="66" t="s">
        <v>346</v>
      </c>
      <c r="C59" s="51" t="s">
        <v>315</v>
      </c>
      <c r="D59" s="56" t="s">
        <v>432</v>
      </c>
      <c r="E59" s="56">
        <v>130</v>
      </c>
      <c r="F59" s="53" t="s">
        <v>431</v>
      </c>
      <c r="G59" s="54" t="str">
        <f t="shared" si="4"/>
        <v>4MQ</v>
      </c>
      <c r="H59" s="78"/>
    </row>
    <row r="60" spans="2:8" ht="69.95" customHeight="1">
      <c r="B60" s="66" t="s">
        <v>98</v>
      </c>
      <c r="C60" s="51" t="s">
        <v>515</v>
      </c>
      <c r="D60" s="56" t="s">
        <v>432</v>
      </c>
      <c r="E60" s="56" t="s">
        <v>432</v>
      </c>
      <c r="F60" s="56">
        <v>160</v>
      </c>
      <c r="G60" s="54" t="str">
        <f t="shared" si="4"/>
        <v>4RR</v>
      </c>
      <c r="H60" s="78" t="s">
        <v>677</v>
      </c>
    </row>
    <row r="61" spans="2:8" ht="86.25" customHeight="1">
      <c r="B61" s="66" t="s">
        <v>105</v>
      </c>
      <c r="C61" s="51" t="s">
        <v>419</v>
      </c>
      <c r="D61" s="56" t="s">
        <v>432</v>
      </c>
      <c r="E61" s="56">
        <v>410</v>
      </c>
      <c r="F61" s="56" t="s">
        <v>432</v>
      </c>
      <c r="G61" s="54" t="str">
        <f t="shared" si="4"/>
        <v>4SU</v>
      </c>
      <c r="H61" s="79" t="s">
        <v>685</v>
      </c>
    </row>
    <row r="62" spans="2:8" ht="84" customHeight="1">
      <c r="B62" s="66" t="s">
        <v>105</v>
      </c>
      <c r="C62" s="51" t="s">
        <v>419</v>
      </c>
      <c r="D62" s="56" t="s">
        <v>432</v>
      </c>
      <c r="E62" s="56" t="s">
        <v>432</v>
      </c>
      <c r="F62" s="56">
        <v>410</v>
      </c>
      <c r="G62" s="54" t="str">
        <f t="shared" si="4"/>
        <v>4SU</v>
      </c>
      <c r="H62" s="79" t="s">
        <v>685</v>
      </c>
    </row>
    <row r="63" spans="2:8" ht="69.95" customHeight="1">
      <c r="B63" s="66" t="s">
        <v>133</v>
      </c>
      <c r="C63" s="51" t="s">
        <v>316</v>
      </c>
      <c r="D63" s="56" t="s">
        <v>432</v>
      </c>
      <c r="E63" s="53" t="s">
        <v>431</v>
      </c>
      <c r="F63" s="53" t="s">
        <v>431</v>
      </c>
      <c r="G63" s="54" t="str">
        <f t="shared" si="4"/>
        <v>4UE</v>
      </c>
      <c r="H63" s="78"/>
    </row>
    <row r="64" spans="2:8" ht="69.95" customHeight="1">
      <c r="B64" s="253" t="s">
        <v>523</v>
      </c>
      <c r="C64" s="249" t="s">
        <v>522</v>
      </c>
      <c r="D64" s="56">
        <v>60</v>
      </c>
      <c r="E64" s="56" t="s">
        <v>432</v>
      </c>
      <c r="F64" s="56">
        <v>60</v>
      </c>
      <c r="G64" s="250" t="str">
        <f t="shared" si="4"/>
        <v>4YV</v>
      </c>
      <c r="H64" s="143" t="s">
        <v>236</v>
      </c>
    </row>
    <row r="65" spans="2:8" ht="69.95" customHeight="1">
      <c r="B65" s="253" t="s">
        <v>523</v>
      </c>
      <c r="C65" s="249" t="s">
        <v>522</v>
      </c>
      <c r="D65" s="56" t="s">
        <v>432</v>
      </c>
      <c r="E65" s="56">
        <v>60</v>
      </c>
      <c r="F65" s="56" t="s">
        <v>432</v>
      </c>
      <c r="G65" s="250" t="str">
        <f t="shared" si="4"/>
        <v>4YV</v>
      </c>
      <c r="H65" s="143" t="s">
        <v>706</v>
      </c>
    </row>
    <row r="66" spans="2:8" ht="69.95" customHeight="1">
      <c r="B66" s="66" t="s">
        <v>363</v>
      </c>
      <c r="C66" s="51" t="s">
        <v>317</v>
      </c>
      <c r="D66" s="53" t="s">
        <v>431</v>
      </c>
      <c r="E66" s="53" t="s">
        <v>431</v>
      </c>
      <c r="F66" s="53" t="s">
        <v>431</v>
      </c>
      <c r="G66" s="54" t="str">
        <f t="shared" ref="G66:G70" si="5">C66</f>
        <v>505</v>
      </c>
      <c r="H66" s="78"/>
    </row>
    <row r="67" spans="2:8" ht="69.95" customHeight="1">
      <c r="B67" s="66" t="s">
        <v>125</v>
      </c>
      <c r="C67" s="51" t="s">
        <v>318</v>
      </c>
      <c r="D67" s="56" t="s">
        <v>432</v>
      </c>
      <c r="E67" s="56">
        <v>110</v>
      </c>
      <c r="F67" s="56">
        <v>110</v>
      </c>
      <c r="G67" s="54" t="str">
        <f t="shared" si="5"/>
        <v>525</v>
      </c>
      <c r="H67" s="78" t="s">
        <v>19</v>
      </c>
    </row>
    <row r="68" spans="2:8" ht="69.95" customHeight="1">
      <c r="B68" s="66" t="s">
        <v>140</v>
      </c>
      <c r="C68" s="51" t="s">
        <v>319</v>
      </c>
      <c r="D68" s="53" t="s">
        <v>431</v>
      </c>
      <c r="E68" s="53" t="s">
        <v>431</v>
      </c>
      <c r="F68" s="53" t="s">
        <v>431</v>
      </c>
      <c r="G68" s="54" t="str">
        <f t="shared" si="5"/>
        <v>52A</v>
      </c>
      <c r="H68" s="78"/>
    </row>
    <row r="69" spans="2:8" ht="69.95" customHeight="1">
      <c r="B69" s="66" t="s">
        <v>124</v>
      </c>
      <c r="C69" s="51" t="s">
        <v>320</v>
      </c>
      <c r="D69" s="56" t="s">
        <v>432</v>
      </c>
      <c r="E69" s="56">
        <v>260</v>
      </c>
      <c r="F69" s="56">
        <v>260</v>
      </c>
      <c r="G69" s="54" t="str">
        <f t="shared" si="5"/>
        <v>52B</v>
      </c>
      <c r="H69" s="78" t="s">
        <v>20</v>
      </c>
    </row>
    <row r="70" spans="2:8" ht="108.75" customHeight="1">
      <c r="B70" s="82" t="s">
        <v>691</v>
      </c>
      <c r="C70" s="51" t="s">
        <v>56</v>
      </c>
      <c r="D70" s="56" t="s">
        <v>432</v>
      </c>
      <c r="E70" s="56">
        <v>460</v>
      </c>
      <c r="F70" s="56">
        <v>460</v>
      </c>
      <c r="G70" s="54" t="str">
        <f t="shared" si="5"/>
        <v>57J</v>
      </c>
      <c r="H70" s="146" t="s">
        <v>376</v>
      </c>
    </row>
    <row r="71" spans="2:8" ht="69.95" customHeight="1">
      <c r="B71" s="66" t="s">
        <v>178</v>
      </c>
      <c r="C71" s="51" t="s">
        <v>322</v>
      </c>
      <c r="D71" s="53" t="s">
        <v>431</v>
      </c>
      <c r="E71" s="53" t="s">
        <v>431</v>
      </c>
      <c r="F71" s="53" t="s">
        <v>431</v>
      </c>
      <c r="G71" s="54" t="str">
        <f t="shared" ref="G71:G92" si="6">C71</f>
        <v>5DE</v>
      </c>
      <c r="H71" s="78"/>
    </row>
    <row r="72" spans="2:8" ht="69.95" customHeight="1">
      <c r="B72" s="66" t="s">
        <v>120</v>
      </c>
      <c r="C72" s="51" t="s">
        <v>119</v>
      </c>
      <c r="D72" s="56" t="s">
        <v>432</v>
      </c>
      <c r="E72" s="53" t="s">
        <v>431</v>
      </c>
      <c r="F72" s="56">
        <v>40</v>
      </c>
      <c r="G72" s="54" t="str">
        <f t="shared" si="6"/>
        <v>5KW</v>
      </c>
      <c r="H72" s="78" t="s">
        <v>686</v>
      </c>
    </row>
    <row r="73" spans="2:8" ht="69.95" customHeight="1">
      <c r="B73" s="66" t="s">
        <v>122</v>
      </c>
      <c r="C73" s="51" t="s">
        <v>123</v>
      </c>
      <c r="D73" s="56" t="s">
        <v>432</v>
      </c>
      <c r="E73" s="56" t="s">
        <v>432</v>
      </c>
      <c r="F73" s="53" t="s">
        <v>431</v>
      </c>
      <c r="G73" s="54" t="str">
        <f t="shared" si="6"/>
        <v>5VF</v>
      </c>
      <c r="H73" s="78"/>
    </row>
    <row r="74" spans="2:8" ht="69.95" customHeight="1">
      <c r="B74" s="66" t="s">
        <v>61</v>
      </c>
      <c r="C74" s="51" t="s">
        <v>324</v>
      </c>
      <c r="D74" s="53" t="s">
        <v>431</v>
      </c>
      <c r="E74" s="53" t="s">
        <v>431</v>
      </c>
      <c r="F74" s="53" t="s">
        <v>431</v>
      </c>
      <c r="G74" s="54" t="str">
        <f t="shared" si="6"/>
        <v>614</v>
      </c>
      <c r="H74" s="78"/>
    </row>
    <row r="75" spans="2:8" ht="69.95" customHeight="1">
      <c r="B75" s="66" t="s">
        <v>129</v>
      </c>
      <c r="C75" s="51" t="s">
        <v>325</v>
      </c>
      <c r="D75" s="56" t="s">
        <v>432</v>
      </c>
      <c r="E75" s="56">
        <v>50</v>
      </c>
      <c r="F75" s="53" t="s">
        <v>431</v>
      </c>
      <c r="G75" s="54" t="str">
        <f t="shared" si="6"/>
        <v>693</v>
      </c>
      <c r="H75" s="78" t="s">
        <v>38</v>
      </c>
    </row>
    <row r="76" spans="2:8" ht="69.95" customHeight="1">
      <c r="B76" s="66" t="s">
        <v>121</v>
      </c>
      <c r="C76" s="51" t="s">
        <v>2</v>
      </c>
      <c r="D76" s="56">
        <v>310</v>
      </c>
      <c r="E76" s="56">
        <v>310</v>
      </c>
      <c r="F76" s="56">
        <v>310</v>
      </c>
      <c r="G76" s="54" t="str">
        <f t="shared" si="6"/>
        <v>65W</v>
      </c>
      <c r="H76" s="78" t="s">
        <v>32</v>
      </c>
    </row>
    <row r="77" spans="2:8" ht="84" customHeight="1">
      <c r="B77" s="66" t="s">
        <v>127</v>
      </c>
      <c r="C77" s="51" t="s">
        <v>51</v>
      </c>
      <c r="D77" s="56" t="s">
        <v>432</v>
      </c>
      <c r="E77" s="56">
        <v>60</v>
      </c>
      <c r="F77" s="56">
        <v>60</v>
      </c>
      <c r="G77" s="54" t="str">
        <f t="shared" si="6"/>
        <v>68R</v>
      </c>
      <c r="H77" s="79" t="s">
        <v>22</v>
      </c>
    </row>
    <row r="78" spans="2:8" ht="97.5" customHeight="1">
      <c r="B78" s="253" t="s">
        <v>272</v>
      </c>
      <c r="C78" s="249" t="s">
        <v>14</v>
      </c>
      <c r="D78" s="56" t="s">
        <v>432</v>
      </c>
      <c r="E78" s="56">
        <v>1730</v>
      </c>
      <c r="F78" s="56" t="s">
        <v>432</v>
      </c>
      <c r="G78" s="250" t="str">
        <f>C78</f>
        <v>6BT</v>
      </c>
      <c r="H78" s="251" t="s">
        <v>154</v>
      </c>
    </row>
    <row r="79" spans="2:8" ht="92.25" customHeight="1">
      <c r="B79" s="253" t="s">
        <v>272</v>
      </c>
      <c r="C79" s="249" t="s">
        <v>14</v>
      </c>
      <c r="D79" s="56" t="s">
        <v>432</v>
      </c>
      <c r="E79" s="56" t="s">
        <v>432</v>
      </c>
      <c r="F79" s="56">
        <v>1730</v>
      </c>
      <c r="G79" s="250" t="str">
        <f>C79</f>
        <v>6BT</v>
      </c>
      <c r="H79" s="251" t="s">
        <v>154</v>
      </c>
    </row>
    <row r="80" spans="2:8" s="34" customFormat="1" ht="99.75" customHeight="1">
      <c r="B80" s="82" t="s">
        <v>270</v>
      </c>
      <c r="C80" s="51" t="s">
        <v>269</v>
      </c>
      <c r="D80" s="56" t="s">
        <v>432</v>
      </c>
      <c r="E80" s="56">
        <v>220</v>
      </c>
      <c r="F80" s="56">
        <v>220</v>
      </c>
      <c r="G80" s="54" t="str">
        <f t="shared" si="6"/>
        <v>6FV</v>
      </c>
      <c r="H80" s="78" t="s">
        <v>21</v>
      </c>
    </row>
    <row r="81" spans="2:8" ht="69.95" customHeight="1">
      <c r="B81" s="66" t="s">
        <v>130</v>
      </c>
      <c r="C81" s="51" t="s">
        <v>326</v>
      </c>
      <c r="D81" s="56">
        <v>110</v>
      </c>
      <c r="E81" s="56">
        <v>110</v>
      </c>
      <c r="F81" s="56" t="s">
        <v>432</v>
      </c>
      <c r="G81" s="54" t="str">
        <f t="shared" si="6"/>
        <v>709</v>
      </c>
      <c r="H81" s="78" t="s">
        <v>24</v>
      </c>
    </row>
    <row r="82" spans="2:8" ht="69.95" customHeight="1">
      <c r="B82" s="66" t="s">
        <v>130</v>
      </c>
      <c r="C82" s="51" t="s">
        <v>326</v>
      </c>
      <c r="D82" s="56" t="s">
        <v>432</v>
      </c>
      <c r="E82" s="56" t="s">
        <v>432</v>
      </c>
      <c r="F82" s="56">
        <v>30</v>
      </c>
      <c r="G82" s="54" t="str">
        <f t="shared" si="6"/>
        <v>709</v>
      </c>
      <c r="H82" s="78" t="s">
        <v>24</v>
      </c>
    </row>
    <row r="83" spans="2:8" ht="85.15" customHeight="1">
      <c r="B83" s="66" t="s">
        <v>155</v>
      </c>
      <c r="C83" s="51" t="s">
        <v>327</v>
      </c>
      <c r="D83" s="56" t="s">
        <v>432</v>
      </c>
      <c r="E83" s="56">
        <v>110</v>
      </c>
      <c r="F83" s="53" t="s">
        <v>431</v>
      </c>
      <c r="G83" s="54" t="str">
        <f t="shared" si="6"/>
        <v>717</v>
      </c>
      <c r="H83" s="79"/>
    </row>
    <row r="84" spans="2:8" ht="75" customHeight="1">
      <c r="B84" s="66" t="s">
        <v>108</v>
      </c>
      <c r="C84" s="51" t="s">
        <v>328</v>
      </c>
      <c r="D84" s="56" t="s">
        <v>432</v>
      </c>
      <c r="E84" s="56">
        <v>820</v>
      </c>
      <c r="F84" s="56">
        <v>820</v>
      </c>
      <c r="G84" s="54" t="str">
        <f t="shared" si="6"/>
        <v>718</v>
      </c>
      <c r="H84" s="79" t="s">
        <v>23</v>
      </c>
    </row>
    <row r="85" spans="2:8" ht="69.95" customHeight="1">
      <c r="B85" s="66" t="s">
        <v>336</v>
      </c>
      <c r="C85" s="51" t="s">
        <v>131</v>
      </c>
      <c r="D85" s="56" t="s">
        <v>432</v>
      </c>
      <c r="E85" s="56" t="s">
        <v>432</v>
      </c>
      <c r="F85" s="56">
        <v>1200</v>
      </c>
      <c r="G85" s="54" t="str">
        <f t="shared" si="6"/>
        <v>727</v>
      </c>
      <c r="H85" s="78" t="s">
        <v>277</v>
      </c>
    </row>
    <row r="86" spans="2:8" ht="69.95" customHeight="1">
      <c r="B86" s="66" t="s">
        <v>132</v>
      </c>
      <c r="C86" s="51" t="s">
        <v>329</v>
      </c>
      <c r="D86" s="56" t="s">
        <v>432</v>
      </c>
      <c r="E86" s="56" t="s">
        <v>432</v>
      </c>
      <c r="F86" s="56">
        <v>720</v>
      </c>
      <c r="G86" s="54" t="str">
        <f t="shared" si="6"/>
        <v>732</v>
      </c>
      <c r="H86" s="78" t="s">
        <v>680</v>
      </c>
    </row>
    <row r="87" spans="2:8" ht="69.95" customHeight="1">
      <c r="B87" s="66" t="s">
        <v>134</v>
      </c>
      <c r="C87" s="51" t="s">
        <v>330</v>
      </c>
      <c r="D87" s="53" t="s">
        <v>431</v>
      </c>
      <c r="E87" s="56" t="s">
        <v>432</v>
      </c>
      <c r="F87" s="56" t="s">
        <v>432</v>
      </c>
      <c r="G87" s="54" t="str">
        <f t="shared" si="6"/>
        <v>803</v>
      </c>
      <c r="H87" s="78" t="s">
        <v>39</v>
      </c>
    </row>
    <row r="88" spans="2:8" ht="69.95" customHeight="1">
      <c r="B88" s="66" t="s">
        <v>384</v>
      </c>
      <c r="C88" s="51" t="s">
        <v>331</v>
      </c>
      <c r="D88" s="53" t="s">
        <v>431</v>
      </c>
      <c r="E88" s="53" t="s">
        <v>431</v>
      </c>
      <c r="F88" s="53" t="s">
        <v>431</v>
      </c>
      <c r="G88" s="54" t="str">
        <f t="shared" si="6"/>
        <v>923</v>
      </c>
      <c r="H88" s="78"/>
    </row>
    <row r="89" spans="2:8" ht="69.95" customHeight="1">
      <c r="B89" s="66" t="s">
        <v>136</v>
      </c>
      <c r="C89" s="51" t="s">
        <v>135</v>
      </c>
      <c r="D89" s="56" t="s">
        <v>432</v>
      </c>
      <c r="E89" s="56">
        <v>110</v>
      </c>
      <c r="F89" s="56">
        <v>110</v>
      </c>
      <c r="G89" s="54" t="str">
        <f t="shared" si="6"/>
        <v>924</v>
      </c>
      <c r="H89" s="78"/>
    </row>
    <row r="90" spans="2:8" ht="69.95" customHeight="1">
      <c r="B90" s="66" t="s">
        <v>137</v>
      </c>
      <c r="C90" s="51" t="s">
        <v>332</v>
      </c>
      <c r="D90" s="56" t="s">
        <v>432</v>
      </c>
      <c r="E90" s="56">
        <v>310</v>
      </c>
      <c r="F90" s="56">
        <v>310</v>
      </c>
      <c r="G90" s="54" t="str">
        <f t="shared" si="6"/>
        <v>926</v>
      </c>
      <c r="H90" s="78" t="s">
        <v>673</v>
      </c>
    </row>
    <row r="91" spans="2:8" ht="69.95" customHeight="1">
      <c r="B91" s="66" t="s">
        <v>139</v>
      </c>
      <c r="C91" s="51" t="s">
        <v>138</v>
      </c>
      <c r="D91" s="53" t="s">
        <v>431</v>
      </c>
      <c r="E91" s="53" t="s">
        <v>431</v>
      </c>
      <c r="F91" s="53" t="s">
        <v>431</v>
      </c>
      <c r="G91" s="54" t="str">
        <f t="shared" si="6"/>
        <v>976</v>
      </c>
      <c r="H91" s="78"/>
    </row>
    <row r="92" spans="2:8" ht="69.95" customHeight="1">
      <c r="B92" s="66" t="s">
        <v>142</v>
      </c>
      <c r="C92" s="51" t="s">
        <v>141</v>
      </c>
      <c r="D92" s="53" t="s">
        <v>431</v>
      </c>
      <c r="E92" s="53" t="s">
        <v>431</v>
      </c>
      <c r="F92" s="53" t="s">
        <v>431</v>
      </c>
      <c r="G92" s="54" t="str">
        <f t="shared" si="6"/>
        <v>989</v>
      </c>
      <c r="H92" s="78"/>
    </row>
    <row r="93" spans="2:8" ht="69.95" customHeight="1">
      <c r="B93" s="307" t="s">
        <v>381</v>
      </c>
      <c r="C93" s="308"/>
      <c r="D93" s="308"/>
      <c r="E93" s="308"/>
      <c r="F93" s="308"/>
      <c r="G93" s="308"/>
      <c r="H93" s="309"/>
    </row>
    <row r="94" spans="2:8" ht="65.45" customHeight="1">
      <c r="B94" s="138" t="s">
        <v>625</v>
      </c>
      <c r="C94" s="139">
        <v>404</v>
      </c>
      <c r="D94" s="53" t="s">
        <v>431</v>
      </c>
      <c r="E94" s="56" t="s">
        <v>432</v>
      </c>
      <c r="F94" s="56" t="s">
        <v>432</v>
      </c>
      <c r="G94" s="54">
        <f>C94</f>
        <v>404</v>
      </c>
      <c r="H94" s="142"/>
    </row>
    <row r="95" spans="2:8" ht="69.95" customHeight="1">
      <c r="B95" s="66" t="s">
        <v>348</v>
      </c>
      <c r="C95" s="51" t="s">
        <v>306</v>
      </c>
      <c r="D95" s="56" t="s">
        <v>432</v>
      </c>
      <c r="E95" s="56" t="s">
        <v>432</v>
      </c>
      <c r="F95" s="56">
        <v>410</v>
      </c>
      <c r="G95" s="54" t="str">
        <f t="shared" ref="G95:G101" si="7">C95</f>
        <v>420</v>
      </c>
      <c r="H95" s="78"/>
    </row>
    <row r="96" spans="2:8" ht="69.95" customHeight="1">
      <c r="B96" s="66" t="s">
        <v>349</v>
      </c>
      <c r="C96" s="51" t="s">
        <v>307</v>
      </c>
      <c r="D96" s="56" t="s">
        <v>432</v>
      </c>
      <c r="E96" s="56" t="s">
        <v>432</v>
      </c>
      <c r="F96" s="56">
        <v>410</v>
      </c>
      <c r="G96" s="54" t="str">
        <f t="shared" si="7"/>
        <v>421</v>
      </c>
      <c r="H96" s="78"/>
    </row>
    <row r="97" spans="2:8" ht="69.95" customHeight="1">
      <c r="B97" s="66" t="s">
        <v>350</v>
      </c>
      <c r="C97" s="51" t="s">
        <v>309</v>
      </c>
      <c r="D97" s="56">
        <v>550</v>
      </c>
      <c r="E97" s="56" t="s">
        <v>432</v>
      </c>
      <c r="F97" s="56" t="s">
        <v>432</v>
      </c>
      <c r="G97" s="54" t="str">
        <f t="shared" ref="G97" si="8">C97</f>
        <v>431</v>
      </c>
      <c r="H97" s="78"/>
    </row>
    <row r="98" spans="2:8" ht="69.95" customHeight="1">
      <c r="B98" s="66" t="s">
        <v>352</v>
      </c>
      <c r="C98" s="51" t="s">
        <v>310</v>
      </c>
      <c r="D98" s="56" t="s">
        <v>432</v>
      </c>
      <c r="E98" s="56" t="s">
        <v>432</v>
      </c>
      <c r="F98" s="53" t="s">
        <v>431</v>
      </c>
      <c r="G98" s="54" t="str">
        <f t="shared" si="7"/>
        <v>433</v>
      </c>
      <c r="H98" s="128"/>
    </row>
    <row r="99" spans="2:8" ht="69.95" customHeight="1">
      <c r="B99" s="66" t="s">
        <v>144</v>
      </c>
      <c r="C99" s="51" t="s">
        <v>505</v>
      </c>
      <c r="D99" s="56" t="s">
        <v>432</v>
      </c>
      <c r="E99" s="56" t="s">
        <v>432</v>
      </c>
      <c r="F99" s="56">
        <v>820</v>
      </c>
      <c r="G99" s="54" t="str">
        <f t="shared" si="7"/>
        <v>435</v>
      </c>
      <c r="H99" s="78"/>
    </row>
    <row r="100" spans="2:8" ht="69.95" customHeight="1">
      <c r="B100" s="66" t="s">
        <v>143</v>
      </c>
      <c r="C100" s="51" t="s">
        <v>311</v>
      </c>
      <c r="D100" s="56" t="s">
        <v>432</v>
      </c>
      <c r="E100" s="56" t="s">
        <v>432</v>
      </c>
      <c r="F100" s="56">
        <v>820</v>
      </c>
      <c r="G100" s="54" t="str">
        <f t="shared" si="7"/>
        <v>439</v>
      </c>
      <c r="H100" s="78"/>
    </row>
    <row r="101" spans="2:8" ht="69.95" customHeight="1">
      <c r="B101" s="66" t="s">
        <v>698</v>
      </c>
      <c r="C101" s="51" t="s">
        <v>613</v>
      </c>
      <c r="D101" s="56" t="s">
        <v>432</v>
      </c>
      <c r="E101" s="53" t="s">
        <v>431</v>
      </c>
      <c r="F101" s="56" t="s">
        <v>432</v>
      </c>
      <c r="G101" s="54" t="str">
        <f t="shared" si="7"/>
        <v>5A6</v>
      </c>
      <c r="H101" s="78"/>
    </row>
    <row r="102" spans="2:8" ht="69.95" customHeight="1">
      <c r="B102" s="245" t="s">
        <v>104</v>
      </c>
      <c r="C102" s="51" t="s">
        <v>661</v>
      </c>
      <c r="D102" s="56" t="s">
        <v>432</v>
      </c>
      <c r="E102" s="56" t="s">
        <v>432</v>
      </c>
      <c r="F102" s="56">
        <v>820</v>
      </c>
      <c r="G102" s="54" t="str">
        <f>C102</f>
        <v>55Ε</v>
      </c>
      <c r="H102" s="246" t="s">
        <v>662</v>
      </c>
    </row>
    <row r="103" spans="2:8" ht="69.95" customHeight="1">
      <c r="B103" s="307" t="s">
        <v>382</v>
      </c>
      <c r="C103" s="308"/>
      <c r="D103" s="308"/>
      <c r="E103" s="308"/>
      <c r="F103" s="308"/>
      <c r="G103" s="308"/>
      <c r="H103" s="309"/>
    </row>
    <row r="104" spans="2:8" ht="82.9" customHeight="1">
      <c r="B104" s="82" t="s">
        <v>704</v>
      </c>
      <c r="C104" s="51" t="s">
        <v>626</v>
      </c>
      <c r="D104" s="56">
        <v>500</v>
      </c>
      <c r="E104" s="56" t="s">
        <v>432</v>
      </c>
      <c r="F104" s="56" t="s">
        <v>432</v>
      </c>
      <c r="G104" s="54" t="str">
        <f t="shared" ref="G104:G106" si="9">C104</f>
        <v>6CH</v>
      </c>
    </row>
    <row r="105" spans="2:8" ht="172.5" customHeight="1">
      <c r="B105" s="130" t="s">
        <v>425</v>
      </c>
      <c r="C105" s="51" t="s">
        <v>323</v>
      </c>
      <c r="D105" s="56" t="s">
        <v>432</v>
      </c>
      <c r="E105" s="56" t="s">
        <v>432</v>
      </c>
      <c r="F105" s="56">
        <v>770</v>
      </c>
      <c r="G105" s="54" t="str">
        <f t="shared" si="9"/>
        <v>5RH</v>
      </c>
      <c r="H105" s="79" t="s">
        <v>35</v>
      </c>
    </row>
    <row r="106" spans="2:8" ht="164.25" customHeight="1">
      <c r="B106" s="130" t="s">
        <v>278</v>
      </c>
      <c r="C106" s="51" t="s">
        <v>3</v>
      </c>
      <c r="D106" s="56" t="s">
        <v>432</v>
      </c>
      <c r="E106" s="56" t="s">
        <v>432</v>
      </c>
      <c r="F106" s="56">
        <v>770</v>
      </c>
      <c r="G106" s="54" t="str">
        <f t="shared" si="9"/>
        <v>6KC</v>
      </c>
      <c r="H106" s="78" t="s">
        <v>1</v>
      </c>
    </row>
    <row r="107" spans="2:8" ht="207.75" customHeight="1">
      <c r="B107" s="243" t="s">
        <v>671</v>
      </c>
      <c r="C107" s="51" t="s">
        <v>663</v>
      </c>
      <c r="D107" s="56" t="s">
        <v>432</v>
      </c>
      <c r="E107" s="56" t="s">
        <v>432</v>
      </c>
      <c r="F107" s="56">
        <v>760</v>
      </c>
      <c r="G107" s="54" t="str">
        <f>C107</f>
        <v>6YU</v>
      </c>
      <c r="H107" s="244" t="s">
        <v>664</v>
      </c>
    </row>
    <row r="108" spans="2:8" s="1" customFormat="1" ht="69.95" customHeight="1">
      <c r="B108" s="307" t="s">
        <v>357</v>
      </c>
      <c r="C108" s="308"/>
      <c r="D108" s="308"/>
      <c r="E108" s="308"/>
      <c r="F108" s="308"/>
      <c r="G108" s="308"/>
      <c r="H108" s="309"/>
    </row>
    <row r="109" spans="2:8" s="247" customFormat="1" ht="69.95" customHeight="1">
      <c r="B109" s="66" t="s">
        <v>702</v>
      </c>
      <c r="C109" s="51" t="s">
        <v>700</v>
      </c>
      <c r="D109" s="56" t="s">
        <v>432</v>
      </c>
      <c r="E109" s="56">
        <v>750</v>
      </c>
      <c r="F109" s="56" t="s">
        <v>432</v>
      </c>
      <c r="G109" s="54" t="str">
        <f t="shared" ref="G109:G119" si="10">C109</f>
        <v>4DL</v>
      </c>
      <c r="H109" s="78"/>
    </row>
    <row r="110" spans="2:8" s="247" customFormat="1" ht="69.95" customHeight="1">
      <c r="B110" s="66" t="s">
        <v>703</v>
      </c>
      <c r="C110" s="51" t="s">
        <v>701</v>
      </c>
      <c r="D110" s="56" t="s">
        <v>432</v>
      </c>
      <c r="E110" s="56">
        <v>750</v>
      </c>
      <c r="F110" s="56" t="s">
        <v>432</v>
      </c>
      <c r="G110" s="54" t="str">
        <f t="shared" si="10"/>
        <v>4DT</v>
      </c>
      <c r="H110" s="78"/>
    </row>
    <row r="111" spans="2:8" ht="69.95" customHeight="1">
      <c r="B111" s="66" t="s">
        <v>4</v>
      </c>
      <c r="C111" s="51" t="s">
        <v>281</v>
      </c>
      <c r="D111" s="56">
        <v>310</v>
      </c>
      <c r="E111" s="56">
        <v>310</v>
      </c>
      <c r="F111" s="56">
        <v>310</v>
      </c>
      <c r="G111" s="54" t="str">
        <f t="shared" si="10"/>
        <v>5B2</v>
      </c>
      <c r="H111" s="78"/>
    </row>
    <row r="112" spans="2:8" ht="69.95" customHeight="1">
      <c r="B112" s="66" t="s">
        <v>5</v>
      </c>
      <c r="C112" s="51" t="s">
        <v>406</v>
      </c>
      <c r="D112" s="56">
        <v>310</v>
      </c>
      <c r="E112" s="56">
        <v>310</v>
      </c>
      <c r="F112" s="56">
        <v>310</v>
      </c>
      <c r="G112" s="54" t="str">
        <f t="shared" si="10"/>
        <v>5CA</v>
      </c>
      <c r="H112" s="78"/>
    </row>
    <row r="113" spans="2:8" ht="69.95" customHeight="1">
      <c r="B113" s="66" t="s">
        <v>7</v>
      </c>
      <c r="C113" s="51" t="s">
        <v>407</v>
      </c>
      <c r="D113" s="56">
        <v>560</v>
      </c>
      <c r="E113" s="56">
        <v>560</v>
      </c>
      <c r="F113" s="56">
        <v>560</v>
      </c>
      <c r="G113" s="54" t="str">
        <f t="shared" si="10"/>
        <v>5CC</v>
      </c>
      <c r="H113" s="78"/>
    </row>
    <row r="114" spans="2:8" ht="69.95" customHeight="1">
      <c r="B114" s="66" t="s">
        <v>9</v>
      </c>
      <c r="C114" s="51" t="s">
        <v>8</v>
      </c>
      <c r="D114" s="56">
        <v>560</v>
      </c>
      <c r="E114" s="56">
        <v>560</v>
      </c>
      <c r="F114" s="56">
        <v>560</v>
      </c>
      <c r="G114" s="54" t="str">
        <f t="shared" si="10"/>
        <v>5CD</v>
      </c>
      <c r="H114" s="78"/>
    </row>
    <row r="115" spans="2:8" ht="69.95" customHeight="1">
      <c r="B115" s="66" t="s">
        <v>11</v>
      </c>
      <c r="C115" s="51" t="s">
        <v>13</v>
      </c>
      <c r="D115" s="56">
        <v>560</v>
      </c>
      <c r="E115" s="56" t="s">
        <v>432</v>
      </c>
      <c r="F115" s="56">
        <v>560</v>
      </c>
      <c r="G115" s="54" t="str">
        <f t="shared" si="10"/>
        <v>5CE</v>
      </c>
      <c r="H115" s="78"/>
    </row>
    <row r="116" spans="2:8" ht="69.95" customHeight="1">
      <c r="B116" s="66" t="s">
        <v>174</v>
      </c>
      <c r="C116" s="51" t="s">
        <v>408</v>
      </c>
      <c r="D116" s="56">
        <v>0</v>
      </c>
      <c r="E116" s="56">
        <v>0</v>
      </c>
      <c r="F116" s="56">
        <v>0</v>
      </c>
      <c r="G116" s="54" t="str">
        <f t="shared" si="10"/>
        <v>5CF</v>
      </c>
      <c r="H116" s="78"/>
    </row>
    <row r="117" spans="2:8" s="34" customFormat="1" ht="69.95" customHeight="1">
      <c r="B117" s="66" t="s">
        <v>47</v>
      </c>
      <c r="C117" s="51" t="s">
        <v>48</v>
      </c>
      <c r="D117" s="56">
        <v>560</v>
      </c>
      <c r="E117" s="56">
        <v>560</v>
      </c>
      <c r="F117" s="56">
        <v>560</v>
      </c>
      <c r="G117" s="54" t="str">
        <f t="shared" si="10"/>
        <v>5DT</v>
      </c>
      <c r="H117" s="78"/>
    </row>
    <row r="118" spans="2:8" ht="69.95" customHeight="1">
      <c r="B118" s="66" t="s">
        <v>12</v>
      </c>
      <c r="C118" s="51" t="s">
        <v>321</v>
      </c>
      <c r="D118" s="56">
        <v>560</v>
      </c>
      <c r="E118" s="56">
        <v>560</v>
      </c>
      <c r="F118" s="56">
        <v>560</v>
      </c>
      <c r="G118" s="54" t="str">
        <f t="shared" si="10"/>
        <v>58B</v>
      </c>
      <c r="H118" s="78"/>
    </row>
    <row r="119" spans="2:8" ht="69.95" customHeight="1">
      <c r="B119" s="66" t="s">
        <v>6</v>
      </c>
      <c r="C119" s="51" t="s">
        <v>289</v>
      </c>
      <c r="D119" s="56">
        <v>560</v>
      </c>
      <c r="E119" s="56">
        <v>560</v>
      </c>
      <c r="F119" s="56">
        <v>560</v>
      </c>
      <c r="G119" s="54" t="str">
        <f t="shared" si="10"/>
        <v>210</v>
      </c>
      <c r="H119" s="78"/>
    </row>
    <row r="120" spans="2:8" ht="69.95" customHeight="1" thickBot="1">
      <c r="B120" s="66" t="s">
        <v>10</v>
      </c>
      <c r="C120" s="51" t="s">
        <v>295</v>
      </c>
      <c r="D120" s="56">
        <v>2100</v>
      </c>
      <c r="E120" s="56">
        <v>2100</v>
      </c>
      <c r="F120" s="56">
        <v>2100</v>
      </c>
      <c r="G120" s="54" t="str">
        <f>C120</f>
        <v>270</v>
      </c>
      <c r="H120" s="78" t="s">
        <v>681</v>
      </c>
    </row>
    <row r="121" spans="2:8" s="1" customFormat="1" ht="44.25" customHeight="1">
      <c r="B121" s="41" t="s">
        <v>440</v>
      </c>
      <c r="C121" s="42"/>
      <c r="D121" s="42"/>
      <c r="E121" s="42"/>
      <c r="F121" s="28"/>
      <c r="G121" s="28"/>
      <c r="H121" s="36"/>
    </row>
    <row r="122" spans="2:8" s="1" customFormat="1" ht="30.75" thickBot="1">
      <c r="B122" s="29" t="s">
        <v>454</v>
      </c>
      <c r="C122" s="30"/>
      <c r="D122" s="30"/>
      <c r="E122" s="30"/>
      <c r="F122" s="37"/>
      <c r="G122" s="37"/>
      <c r="H122" s="38"/>
    </row>
    <row r="123" spans="2:8" ht="15"/>
    <row r="124" spans="2:8" ht="15"/>
    <row r="125" spans="2:8" ht="15"/>
    <row r="126" spans="2:8" ht="15"/>
    <row r="127" spans="2:8" ht="15"/>
    <row r="128" spans="2:8" ht="15"/>
    <row r="129" ht="15"/>
    <row r="130" ht="15"/>
    <row r="131" ht="15"/>
    <row r="132" ht="15"/>
    <row r="133" ht="15"/>
    <row r="134" ht="15"/>
    <row r="135" ht="15"/>
    <row r="136" ht="15"/>
    <row r="137" ht="15"/>
    <row r="138" ht="15"/>
    <row r="139" ht="15"/>
    <row r="140" ht="15"/>
    <row r="141" ht="15"/>
    <row r="142" ht="15"/>
    <row r="143" ht="15"/>
    <row r="144" ht="15"/>
    <row r="145" ht="15"/>
    <row r="146" ht="15"/>
    <row r="147" ht="15"/>
    <row r="148" ht="15"/>
    <row r="149" ht="15"/>
    <row r="150" ht="15"/>
    <row r="151" ht="15"/>
    <row r="152" ht="15"/>
    <row r="153" ht="15"/>
    <row r="154" ht="15"/>
    <row r="155" ht="15"/>
    <row r="156" ht="15"/>
    <row r="157" ht="15"/>
    <row r="158" ht="15"/>
    <row r="159" ht="15"/>
    <row r="160" ht="15"/>
    <row r="161" ht="15"/>
    <row r="162" ht="15"/>
    <row r="163" ht="15"/>
    <row r="164" ht="15"/>
  </sheetData>
  <mergeCells count="9">
    <mergeCell ref="B6:C6"/>
    <mergeCell ref="B1:C5"/>
    <mergeCell ref="G1:H5"/>
    <mergeCell ref="G6:H6"/>
    <mergeCell ref="B108:H108"/>
    <mergeCell ref="B93:H93"/>
    <mergeCell ref="B103:H103"/>
    <mergeCell ref="B7:C7"/>
    <mergeCell ref="G7:H7"/>
  </mergeCells>
  <phoneticPr fontId="91" type="noConversion"/>
  <conditionalFormatting sqref="E111:F120 D9:F25 E104:F104 E28 D98:D102 D95:D96 E95:E102 F95:F101 D105:F107 F26:F27 D30:F92">
    <cfRule type="cellIs" dxfId="24" priority="29" stopIfTrue="1" operator="equal">
      <formula>"?"</formula>
    </cfRule>
  </conditionalFormatting>
  <conditionalFormatting sqref="D111:D120 D6 D26:E26 E27">
    <cfRule type="cellIs" dxfId="23" priority="27" stopIfTrue="1" operator="equal">
      <formula>"?"</formula>
    </cfRule>
  </conditionalFormatting>
  <conditionalFormatting sqref="D27">
    <cfRule type="cellIs" dxfId="22" priority="25" stopIfTrue="1" operator="equal">
      <formula>"?"</formula>
    </cfRule>
  </conditionalFormatting>
  <conditionalFormatting sqref="D28">
    <cfRule type="cellIs" dxfId="21" priority="24" stopIfTrue="1" operator="equal">
      <formula>"?"</formula>
    </cfRule>
  </conditionalFormatting>
  <conditionalFormatting sqref="D97">
    <cfRule type="cellIs" dxfId="20" priority="17" stopIfTrue="1" operator="equal">
      <formula>"?"</formula>
    </cfRule>
  </conditionalFormatting>
  <conditionalFormatting sqref="D94">
    <cfRule type="cellIs" dxfId="19" priority="15" stopIfTrue="1" operator="equal">
      <formula>"?"</formula>
    </cfRule>
  </conditionalFormatting>
  <conditionalFormatting sqref="E94:F94">
    <cfRule type="cellIs" dxfId="18" priority="14" stopIfTrue="1" operator="equal">
      <formula>"?"</formula>
    </cfRule>
  </conditionalFormatting>
  <conditionalFormatting sqref="D104">
    <cfRule type="cellIs" dxfId="17" priority="13" stopIfTrue="1" operator="equal">
      <formula>"?"</formula>
    </cfRule>
  </conditionalFormatting>
  <conditionalFormatting sqref="F29">
    <cfRule type="cellIs" dxfId="16" priority="9" stopIfTrue="1" operator="equal">
      <formula>"?"</formula>
    </cfRule>
  </conditionalFormatting>
  <conditionalFormatting sqref="D29">
    <cfRule type="cellIs" dxfId="15" priority="8" stopIfTrue="1" operator="equal">
      <formula>"?"</formula>
    </cfRule>
  </conditionalFormatting>
  <conditionalFormatting sqref="F28">
    <cfRule type="cellIs" dxfId="14" priority="7" stopIfTrue="1" operator="equal">
      <formula>"?"</formula>
    </cfRule>
  </conditionalFormatting>
  <conditionalFormatting sqref="E29">
    <cfRule type="cellIs" dxfId="13" priority="6" stopIfTrue="1" operator="equal">
      <formula>"?"</formula>
    </cfRule>
  </conditionalFormatting>
  <conditionalFormatting sqref="F102">
    <cfRule type="cellIs" dxfId="12" priority="5" stopIfTrue="1" operator="equal">
      <formula>"?"</formula>
    </cfRule>
  </conditionalFormatting>
  <conditionalFormatting sqref="E109:F110">
    <cfRule type="cellIs" dxfId="11" priority="3" stopIfTrue="1" operator="equal">
      <formula>"?"</formula>
    </cfRule>
  </conditionalFormatting>
  <conditionalFormatting sqref="D109:D110">
    <cfRule type="cellIs" dxfId="10" priority="2" stopIfTrue="1" operator="equal">
      <formula>"?"</formula>
    </cfRule>
  </conditionalFormatting>
  <conditionalFormatting sqref="E6:F6">
    <cfRule type="cellIs" dxfId="9" priority="1" stopIfTrue="1" operator="equal">
      <formula>"?"</formula>
    </cfRule>
  </conditionalFormatting>
  <hyperlinks>
    <hyperlink ref="B7:C7" location="'ΠΕΡΙΛΗΨΗ ΠΡΟΤΕΙΝΟΜΕΝΩΝ ΤΙΜΩΝ'!A1" display="Περίληψη προτεινόμενων τιμών"/>
  </hyperlinks>
  <printOptions horizontalCentered="1"/>
  <pageMargins left="0.17" right="0.31496062992125984" top="0.3" bottom="0.2" header="0.28000000000000003" footer="0.2"/>
  <pageSetup paperSize="9" scale="15" fitToHeight="2" orientation="portrait" r:id="rId1"/>
  <headerFooter alignWithMargins="0"/>
  <rowBreaks count="1" manualBreakCount="1">
    <brk id="59" min="1" max="9" man="1"/>
  </rowBreaks>
  <drawing r:id="rId2"/>
  <legacyDrawing r:id="rId3"/>
  <oleObjects>
    <mc:AlternateContent xmlns:mc="http://schemas.openxmlformats.org/markup-compatibility/2006">
      <mc:Choice Requires="x14">
        <oleObject progId="MSPhotoEd.3" shapeId="193537" r:id="rId4">
          <objectPr defaultSize="0" autoPict="0" r:id="rId5">
            <anchor moveWithCells="1" sizeWithCells="1">
              <from>
                <xdr:col>1</xdr:col>
                <xdr:colOff>142875</xdr:colOff>
                <xdr:row>0</xdr:row>
                <xdr:rowOff>0</xdr:rowOff>
              </from>
              <to>
                <xdr:col>1</xdr:col>
                <xdr:colOff>1028700</xdr:colOff>
                <xdr:row>0</xdr:row>
                <xdr:rowOff>0</xdr:rowOff>
              </to>
            </anchor>
          </objectPr>
        </oleObject>
      </mc:Choice>
      <mc:Fallback>
        <oleObject progId="MSPhotoEd.3" shapeId="193537" r:id="rId4"/>
      </mc:Fallback>
    </mc:AlternateContent>
    <mc:AlternateContent xmlns:mc="http://schemas.openxmlformats.org/markup-compatibility/2006">
      <mc:Choice Requires="x14">
        <oleObject progId="MSPhotoEd.3" shapeId="193538" r:id="rId6">
          <objectPr defaultSize="0" autoPict="0" r:id="rId5">
            <anchor moveWithCells="1" sizeWithCells="1">
              <from>
                <xdr:col>1</xdr:col>
                <xdr:colOff>142875</xdr:colOff>
                <xdr:row>0</xdr:row>
                <xdr:rowOff>0</xdr:rowOff>
              </from>
              <to>
                <xdr:col>1</xdr:col>
                <xdr:colOff>1028700</xdr:colOff>
                <xdr:row>0</xdr:row>
                <xdr:rowOff>0</xdr:rowOff>
              </to>
            </anchor>
          </objectPr>
        </oleObject>
      </mc:Choice>
      <mc:Fallback>
        <oleObject progId="MSPhotoEd.3" shapeId="193538" r:id="rId6"/>
      </mc:Fallback>
    </mc:AlternateContent>
  </oleObjec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G148"/>
  <sheetViews>
    <sheetView view="pageBreakPreview" topLeftCell="B1" zoomScale="27" zoomScaleNormal="100" workbookViewId="0">
      <selection activeCell="F12" sqref="F12"/>
    </sheetView>
  </sheetViews>
  <sheetFormatPr defaultColWidth="28" defaultRowHeight="52.5" customHeight="1"/>
  <cols>
    <col min="1" max="1" width="12.28515625" style="23" hidden="1" customWidth="1"/>
    <col min="2" max="2" width="222.7109375" style="23" customWidth="1"/>
    <col min="3" max="3" width="21.85546875" style="23" customWidth="1"/>
    <col min="4" max="4" width="50.7109375" style="23" customWidth="1"/>
    <col min="5" max="5" width="23.28515625" style="23" customWidth="1"/>
    <col min="6" max="6" width="230.5703125" style="23" customWidth="1"/>
    <col min="7" max="16384" width="28" style="23"/>
  </cols>
  <sheetData>
    <row r="1" spans="2:6" s="1" customFormat="1" ht="61.5" customHeight="1">
      <c r="B1" s="316" t="s">
        <v>524</v>
      </c>
      <c r="C1" s="317"/>
      <c r="D1" s="63" t="s">
        <v>525</v>
      </c>
      <c r="E1" s="320"/>
      <c r="F1" s="321"/>
    </row>
    <row r="2" spans="2:6" s="1" customFormat="1" ht="105" customHeight="1">
      <c r="B2" s="318"/>
      <c r="C2" s="319"/>
      <c r="D2" s="60" t="s">
        <v>462</v>
      </c>
      <c r="E2" s="322"/>
      <c r="F2" s="323"/>
    </row>
    <row r="3" spans="2:6" s="1" customFormat="1" ht="69" customHeight="1">
      <c r="B3" s="318"/>
      <c r="C3" s="319"/>
      <c r="D3" s="60">
        <v>1956</v>
      </c>
      <c r="E3" s="322"/>
      <c r="F3" s="323"/>
    </row>
    <row r="4" spans="2:6" s="1" customFormat="1" ht="85.5" customHeight="1">
      <c r="B4" s="318"/>
      <c r="C4" s="319"/>
      <c r="D4" s="60" t="s">
        <v>379</v>
      </c>
      <c r="E4" s="322"/>
      <c r="F4" s="323"/>
    </row>
    <row r="5" spans="2:6" s="1" customFormat="1" ht="61.5" customHeight="1">
      <c r="B5" s="318"/>
      <c r="C5" s="319"/>
      <c r="D5" s="61" t="s">
        <v>394</v>
      </c>
      <c r="E5" s="322"/>
      <c r="F5" s="323"/>
    </row>
    <row r="6" spans="2:6" ht="66.75" customHeight="1">
      <c r="B6" s="324" t="s">
        <v>427</v>
      </c>
      <c r="C6" s="325"/>
      <c r="D6" s="47">
        <v>28600</v>
      </c>
      <c r="E6" s="310"/>
      <c r="F6" s="311"/>
    </row>
    <row r="7" spans="2:6" ht="66.75" customHeight="1">
      <c r="B7" s="312" t="s">
        <v>226</v>
      </c>
      <c r="C7" s="313"/>
      <c r="D7" s="48" t="s">
        <v>172</v>
      </c>
      <c r="E7" s="310"/>
      <c r="F7" s="311"/>
    </row>
    <row r="8" spans="2:6" ht="66.75" customHeight="1">
      <c r="B8" s="64" t="s">
        <v>373</v>
      </c>
      <c r="C8" s="49" t="s">
        <v>429</v>
      </c>
      <c r="D8" s="50"/>
      <c r="E8" s="49" t="s">
        <v>429</v>
      </c>
      <c r="F8" s="65" t="s">
        <v>372</v>
      </c>
    </row>
    <row r="9" spans="2:6" ht="69.95" customHeight="1">
      <c r="B9" s="66" t="s">
        <v>44</v>
      </c>
      <c r="C9" s="51"/>
      <c r="D9" s="53" t="s">
        <v>431</v>
      </c>
      <c r="E9" s="54"/>
      <c r="F9" s="79"/>
    </row>
    <row r="10" spans="2:6" ht="69.95" customHeight="1">
      <c r="B10" s="66" t="s">
        <v>464</v>
      </c>
      <c r="C10" s="51"/>
      <c r="D10" s="53" t="s">
        <v>431</v>
      </c>
      <c r="E10" s="54"/>
      <c r="F10" s="79"/>
    </row>
    <row r="11" spans="2:6" ht="69.95" customHeight="1">
      <c r="B11" s="66" t="s">
        <v>106</v>
      </c>
      <c r="C11" s="51"/>
      <c r="D11" s="53" t="s">
        <v>431</v>
      </c>
      <c r="E11" s="54"/>
      <c r="F11" s="79"/>
    </row>
    <row r="12" spans="2:6" ht="69.95" customHeight="1">
      <c r="B12" s="66" t="s">
        <v>67</v>
      </c>
      <c r="C12" s="51"/>
      <c r="D12" s="53" t="s">
        <v>431</v>
      </c>
      <c r="E12" s="54"/>
      <c r="F12" s="79"/>
    </row>
    <row r="13" spans="2:6" ht="69.95" customHeight="1">
      <c r="B13" s="66" t="s">
        <v>68</v>
      </c>
      <c r="C13" s="51"/>
      <c r="D13" s="53" t="s">
        <v>431</v>
      </c>
      <c r="E13" s="54"/>
      <c r="F13" s="79"/>
    </row>
    <row r="14" spans="2:6" ht="69.95" customHeight="1">
      <c r="B14" s="66" t="s">
        <v>365</v>
      </c>
      <c r="C14" s="51" t="s">
        <v>433</v>
      </c>
      <c r="D14" s="53" t="s">
        <v>431</v>
      </c>
      <c r="E14" s="54" t="str">
        <f>C14</f>
        <v>009</v>
      </c>
      <c r="F14" s="79"/>
    </row>
    <row r="15" spans="2:6" ht="69.95" customHeight="1">
      <c r="B15" s="66" t="s">
        <v>76</v>
      </c>
      <c r="C15" s="51" t="s">
        <v>158</v>
      </c>
      <c r="D15" s="56">
        <v>160</v>
      </c>
      <c r="E15" s="54" t="str">
        <f>C15</f>
        <v>018</v>
      </c>
      <c r="F15" s="79"/>
    </row>
    <row r="16" spans="2:6" ht="69.95" customHeight="1">
      <c r="B16" s="66" t="s">
        <v>333</v>
      </c>
      <c r="C16" s="51" t="s">
        <v>456</v>
      </c>
      <c r="D16" s="53" t="s">
        <v>431</v>
      </c>
      <c r="E16" s="54" t="str">
        <f>C16</f>
        <v>023</v>
      </c>
      <c r="F16" s="79"/>
    </row>
    <row r="17" spans="2:6" ht="69.95" customHeight="1">
      <c r="B17" s="66" t="s">
        <v>107</v>
      </c>
      <c r="C17" s="51" t="s">
        <v>285</v>
      </c>
      <c r="D17" s="53" t="s">
        <v>431</v>
      </c>
      <c r="E17" s="54" t="str">
        <f>C17</f>
        <v>028</v>
      </c>
      <c r="F17" s="79"/>
    </row>
    <row r="18" spans="2:6" ht="92.25" customHeight="1">
      <c r="B18" s="82" t="s">
        <v>126</v>
      </c>
      <c r="C18" s="51" t="s">
        <v>435</v>
      </c>
      <c r="D18" s="53" t="s">
        <v>431</v>
      </c>
      <c r="E18" s="54" t="str">
        <f>C18</f>
        <v>041</v>
      </c>
      <c r="F18" s="79"/>
    </row>
    <row r="19" spans="2:6" ht="69.95" customHeight="1">
      <c r="B19" s="66" t="s">
        <v>180</v>
      </c>
      <c r="C19" s="59" t="s">
        <v>179</v>
      </c>
      <c r="D19" s="53" t="s">
        <v>431</v>
      </c>
      <c r="E19" s="54" t="str">
        <f t="shared" ref="E19:E23" si="0">C19</f>
        <v>052</v>
      </c>
      <c r="F19" s="78"/>
    </row>
    <row r="20" spans="2:6" ht="69.95" customHeight="1">
      <c r="B20" s="66" t="s">
        <v>506</v>
      </c>
      <c r="C20" s="51" t="s">
        <v>507</v>
      </c>
      <c r="D20" s="56">
        <v>50</v>
      </c>
      <c r="E20" s="54" t="str">
        <f t="shared" si="0"/>
        <v>064</v>
      </c>
      <c r="F20" s="78" t="s">
        <v>535</v>
      </c>
    </row>
    <row r="21" spans="2:6" ht="69.95" customHeight="1">
      <c r="B21" s="66" t="s">
        <v>145</v>
      </c>
      <c r="C21" s="51" t="s">
        <v>504</v>
      </c>
      <c r="D21" s="56">
        <v>200</v>
      </c>
      <c r="E21" s="54" t="str">
        <f t="shared" si="0"/>
        <v>070</v>
      </c>
      <c r="F21" s="79"/>
    </row>
    <row r="22" spans="2:6" ht="69.95" customHeight="1">
      <c r="B22" s="66" t="s">
        <v>436</v>
      </c>
      <c r="C22" s="51" t="s">
        <v>437</v>
      </c>
      <c r="D22" s="53" t="s">
        <v>431</v>
      </c>
      <c r="E22" s="54" t="str">
        <f t="shared" si="0"/>
        <v>097</v>
      </c>
      <c r="F22" s="79"/>
    </row>
    <row r="23" spans="2:6" ht="69.95" customHeight="1">
      <c r="B23" s="66" t="s">
        <v>463</v>
      </c>
      <c r="C23" s="51" t="s">
        <v>286</v>
      </c>
      <c r="D23" s="56">
        <v>200</v>
      </c>
      <c r="E23" s="54" t="str">
        <f t="shared" si="0"/>
        <v>102</v>
      </c>
      <c r="F23" s="78" t="s">
        <v>29</v>
      </c>
    </row>
    <row r="24" spans="2:6" ht="69.95" customHeight="1">
      <c r="B24" s="66" t="s">
        <v>334</v>
      </c>
      <c r="C24" s="51" t="s">
        <v>287</v>
      </c>
      <c r="D24" s="53" t="s">
        <v>431</v>
      </c>
      <c r="E24" s="54" t="str">
        <f t="shared" ref="E24:E40" si="1">C24</f>
        <v>132</v>
      </c>
    </row>
    <row r="25" spans="2:6" ht="69.95" customHeight="1">
      <c r="B25" s="66" t="s">
        <v>282</v>
      </c>
      <c r="C25" s="51" t="s">
        <v>511</v>
      </c>
      <c r="D25" s="53" t="s">
        <v>431</v>
      </c>
      <c r="E25" s="54" t="str">
        <f t="shared" si="1"/>
        <v>140</v>
      </c>
      <c r="F25" s="78" t="s">
        <v>536</v>
      </c>
    </row>
    <row r="26" spans="2:6" ht="92.25" customHeight="1">
      <c r="B26" s="66" t="s">
        <v>453</v>
      </c>
      <c r="C26" s="51" t="s">
        <v>512</v>
      </c>
      <c r="D26" s="56">
        <v>710</v>
      </c>
      <c r="E26" s="54" t="str">
        <f t="shared" si="1"/>
        <v>177</v>
      </c>
      <c r="F26" s="79" t="s">
        <v>276</v>
      </c>
    </row>
    <row r="27" spans="2:6" ht="69.95" customHeight="1">
      <c r="B27" s="66" t="s">
        <v>335</v>
      </c>
      <c r="C27" s="51" t="s">
        <v>288</v>
      </c>
      <c r="D27" s="53" t="s">
        <v>431</v>
      </c>
      <c r="E27" s="54" t="str">
        <f t="shared" si="1"/>
        <v>195</v>
      </c>
      <c r="F27" s="79"/>
    </row>
    <row r="28" spans="2:6" ht="100.5" customHeight="1">
      <c r="B28" s="66" t="s">
        <v>337</v>
      </c>
      <c r="C28" s="51" t="s">
        <v>290</v>
      </c>
      <c r="D28" s="56">
        <v>1450</v>
      </c>
      <c r="E28" s="54" t="str">
        <f t="shared" si="1"/>
        <v>211</v>
      </c>
      <c r="F28" s="79" t="s">
        <v>676</v>
      </c>
    </row>
    <row r="29" spans="2:6" ht="119.25" customHeight="1">
      <c r="B29" s="66" t="s">
        <v>336</v>
      </c>
      <c r="C29" s="51" t="s">
        <v>291</v>
      </c>
      <c r="D29" s="56">
        <v>1600</v>
      </c>
      <c r="E29" s="54" t="str">
        <f t="shared" si="1"/>
        <v>212</v>
      </c>
      <c r="F29" s="79" t="s">
        <v>675</v>
      </c>
    </row>
    <row r="30" spans="2:6" ht="69.95" customHeight="1">
      <c r="B30" s="66" t="s">
        <v>147</v>
      </c>
      <c r="C30" s="51" t="s">
        <v>292</v>
      </c>
      <c r="D30" s="56">
        <v>380</v>
      </c>
      <c r="E30" s="54" t="str">
        <f t="shared" si="1"/>
        <v>213</v>
      </c>
      <c r="F30" s="78" t="s">
        <v>237</v>
      </c>
    </row>
    <row r="31" spans="2:6" ht="69.95" customHeight="1">
      <c r="B31" s="66" t="s">
        <v>338</v>
      </c>
      <c r="C31" s="51" t="s">
        <v>293</v>
      </c>
      <c r="D31" s="56">
        <v>870</v>
      </c>
      <c r="E31" s="54" t="str">
        <f t="shared" si="1"/>
        <v>230</v>
      </c>
      <c r="F31" s="78" t="s">
        <v>17</v>
      </c>
    </row>
    <row r="32" spans="2:6" ht="69.95" customHeight="1">
      <c r="B32" s="66" t="s">
        <v>420</v>
      </c>
      <c r="C32" s="51" t="s">
        <v>294</v>
      </c>
      <c r="D32" s="53" t="s">
        <v>431</v>
      </c>
      <c r="E32" s="54" t="str">
        <f t="shared" si="1"/>
        <v>245</v>
      </c>
      <c r="F32" s="79"/>
    </row>
    <row r="33" spans="2:6" ht="114.75" customHeight="1">
      <c r="B33" s="82" t="s">
        <v>690</v>
      </c>
      <c r="C33" s="51" t="s">
        <v>395</v>
      </c>
      <c r="D33" s="56">
        <v>310</v>
      </c>
      <c r="E33" s="54" t="str">
        <f t="shared" si="1"/>
        <v>253</v>
      </c>
      <c r="F33" s="143" t="s">
        <v>375</v>
      </c>
    </row>
    <row r="34" spans="2:6" ht="69.95" customHeight="1">
      <c r="B34" s="66" t="s">
        <v>271</v>
      </c>
      <c r="C34" s="51" t="s">
        <v>296</v>
      </c>
      <c r="D34" s="56">
        <v>220</v>
      </c>
      <c r="E34" s="54" t="str">
        <f t="shared" si="1"/>
        <v>275</v>
      </c>
      <c r="F34" s="78"/>
    </row>
    <row r="35" spans="2:6" ht="69.95" customHeight="1">
      <c r="B35" s="66" t="s">
        <v>339</v>
      </c>
      <c r="C35" s="51" t="s">
        <v>297</v>
      </c>
      <c r="D35" s="53" t="s">
        <v>431</v>
      </c>
      <c r="E35" s="54" t="str">
        <f t="shared" si="1"/>
        <v>320</v>
      </c>
      <c r="F35" s="79"/>
    </row>
    <row r="36" spans="2:6" ht="89.25" customHeight="1">
      <c r="B36" s="66" t="s">
        <v>52</v>
      </c>
      <c r="C36" s="51" t="s">
        <v>298</v>
      </c>
      <c r="D36" s="56">
        <v>380</v>
      </c>
      <c r="E36" s="54" t="str">
        <f t="shared" si="1"/>
        <v>321</v>
      </c>
      <c r="F36" s="79" t="s">
        <v>30</v>
      </c>
    </row>
    <row r="37" spans="2:6" ht="69.95" customHeight="1">
      <c r="B37" s="66" t="s">
        <v>340</v>
      </c>
      <c r="C37" s="51" t="s">
        <v>299</v>
      </c>
      <c r="D37" s="53" t="s">
        <v>431</v>
      </c>
      <c r="E37" s="54" t="str">
        <f t="shared" si="1"/>
        <v>339</v>
      </c>
      <c r="F37" s="79"/>
    </row>
    <row r="38" spans="2:6" ht="69.95" customHeight="1">
      <c r="B38" s="66" t="s">
        <v>422</v>
      </c>
      <c r="C38" s="51" t="s">
        <v>300</v>
      </c>
      <c r="D38" s="56">
        <v>200</v>
      </c>
      <c r="E38" s="54" t="str">
        <f t="shared" si="1"/>
        <v>341</v>
      </c>
      <c r="F38" s="78" t="s">
        <v>18</v>
      </c>
    </row>
    <row r="39" spans="2:6" ht="91.5" customHeight="1">
      <c r="B39" s="66" t="s">
        <v>441</v>
      </c>
      <c r="C39" s="51" t="s">
        <v>301</v>
      </c>
      <c r="D39" s="56">
        <v>380</v>
      </c>
      <c r="E39" s="54" t="str">
        <f t="shared" si="1"/>
        <v>377</v>
      </c>
      <c r="F39" s="79" t="s">
        <v>674</v>
      </c>
    </row>
    <row r="40" spans="2:6" ht="69.95" customHeight="1">
      <c r="B40" s="66" t="s">
        <v>53</v>
      </c>
      <c r="C40" s="51" t="s">
        <v>302</v>
      </c>
      <c r="D40" s="53" t="s">
        <v>431</v>
      </c>
      <c r="E40" s="54" t="str">
        <f t="shared" si="1"/>
        <v>392</v>
      </c>
      <c r="F40" s="79"/>
    </row>
    <row r="41" spans="2:6" ht="69.95" customHeight="1">
      <c r="B41" s="66" t="s">
        <v>149</v>
      </c>
      <c r="C41" s="51" t="s">
        <v>303</v>
      </c>
      <c r="D41" s="56">
        <v>1470</v>
      </c>
      <c r="E41" s="54" t="str">
        <f t="shared" ref="E41:E52" si="2">C41</f>
        <v>400</v>
      </c>
      <c r="F41" s="78" t="s">
        <v>672</v>
      </c>
    </row>
    <row r="42" spans="2:6" ht="69.95" customHeight="1">
      <c r="B42" s="66" t="s">
        <v>467</v>
      </c>
      <c r="C42" s="51" t="s">
        <v>305</v>
      </c>
      <c r="D42" s="56">
        <v>320</v>
      </c>
      <c r="E42" s="54" t="str">
        <f t="shared" si="2"/>
        <v>416</v>
      </c>
      <c r="F42" s="78"/>
    </row>
    <row r="43" spans="2:6" ht="69.95" customHeight="1">
      <c r="B43" s="66" t="s">
        <v>153</v>
      </c>
      <c r="C43" s="51" t="s">
        <v>312</v>
      </c>
      <c r="D43" s="56">
        <v>260</v>
      </c>
      <c r="E43" s="54" t="str">
        <f t="shared" si="2"/>
        <v>452</v>
      </c>
      <c r="F43" s="78"/>
    </row>
    <row r="44" spans="2:6" ht="69.95" customHeight="1">
      <c r="B44" s="66" t="s">
        <v>353</v>
      </c>
      <c r="C44" s="51" t="s">
        <v>313</v>
      </c>
      <c r="D44" s="53" t="s">
        <v>431</v>
      </c>
      <c r="E44" s="54" t="str">
        <f t="shared" si="2"/>
        <v>454</v>
      </c>
      <c r="F44" s="78"/>
    </row>
    <row r="45" spans="2:6" ht="69.95" customHeight="1">
      <c r="B45" s="66" t="s">
        <v>274</v>
      </c>
      <c r="C45" s="51" t="s">
        <v>304</v>
      </c>
      <c r="D45" s="53" t="s">
        <v>431</v>
      </c>
      <c r="E45" s="54" t="str">
        <f t="shared" si="2"/>
        <v>40Y</v>
      </c>
      <c r="F45" s="79"/>
    </row>
    <row r="46" spans="2:6" ht="69.95" customHeight="1">
      <c r="B46" s="66" t="s">
        <v>347</v>
      </c>
      <c r="C46" s="51" t="s">
        <v>308</v>
      </c>
      <c r="D46" s="53" t="s">
        <v>431</v>
      </c>
      <c r="E46" s="54" t="str">
        <f t="shared" si="2"/>
        <v>42F</v>
      </c>
      <c r="F46" s="79"/>
    </row>
    <row r="47" spans="2:6" ht="69.95" customHeight="1">
      <c r="B47" s="66" t="s">
        <v>359</v>
      </c>
      <c r="C47" s="51" t="s">
        <v>314</v>
      </c>
      <c r="D47" s="53" t="s">
        <v>431</v>
      </c>
      <c r="E47" s="54" t="str">
        <f t="shared" si="2"/>
        <v>48F</v>
      </c>
      <c r="F47" s="79"/>
    </row>
    <row r="48" spans="2:6" ht="69.95" customHeight="1">
      <c r="B48" s="66" t="s">
        <v>150</v>
      </c>
      <c r="C48" s="51" t="s">
        <v>509</v>
      </c>
      <c r="D48" s="56">
        <v>200</v>
      </c>
      <c r="E48" s="54" t="str">
        <f t="shared" si="2"/>
        <v>4CS</v>
      </c>
      <c r="F48" s="78" t="s">
        <v>673</v>
      </c>
    </row>
    <row r="49" spans="2:6" ht="92.25" customHeight="1">
      <c r="B49" s="82" t="s">
        <v>273</v>
      </c>
      <c r="C49" s="51" t="s">
        <v>151</v>
      </c>
      <c r="D49" s="56">
        <v>1830</v>
      </c>
      <c r="E49" s="54" t="str">
        <f t="shared" si="2"/>
        <v>4CU</v>
      </c>
      <c r="F49" s="78" t="s">
        <v>25</v>
      </c>
    </row>
    <row r="50" spans="2:6" ht="69.95" customHeight="1">
      <c r="B50" s="66" t="s">
        <v>342</v>
      </c>
      <c r="C50" s="51" t="s">
        <v>426</v>
      </c>
      <c r="D50" s="56">
        <v>0</v>
      </c>
      <c r="E50" s="54" t="str">
        <f t="shared" si="2"/>
        <v>4FU</v>
      </c>
      <c r="F50" s="78" t="s">
        <v>26</v>
      </c>
    </row>
    <row r="51" spans="2:6" ht="69.95" customHeight="1">
      <c r="B51" s="66" t="s">
        <v>167</v>
      </c>
      <c r="C51" s="51" t="s">
        <v>46</v>
      </c>
      <c r="D51" s="53" t="s">
        <v>431</v>
      </c>
      <c r="E51" s="54" t="str">
        <f t="shared" si="2"/>
        <v>4GF</v>
      </c>
      <c r="F51" s="78"/>
    </row>
    <row r="52" spans="2:6" ht="69.95" customHeight="1">
      <c r="B52" s="66" t="s">
        <v>345</v>
      </c>
      <c r="C52" s="51" t="s">
        <v>455</v>
      </c>
      <c r="D52" s="56">
        <v>260</v>
      </c>
      <c r="E52" s="54" t="str">
        <f t="shared" si="2"/>
        <v>4MP</v>
      </c>
      <c r="F52" s="79"/>
    </row>
    <row r="53" spans="2:6" ht="69.95" customHeight="1">
      <c r="B53" s="66" t="s">
        <v>344</v>
      </c>
      <c r="C53" s="51" t="s">
        <v>343</v>
      </c>
      <c r="D53" s="53" t="s">
        <v>431</v>
      </c>
      <c r="E53" s="54" t="str">
        <f t="shared" ref="E53:E65" si="3">C53</f>
        <v>4MN</v>
      </c>
      <c r="F53" s="79"/>
    </row>
    <row r="54" spans="2:6" ht="69.95" customHeight="1">
      <c r="B54" s="66" t="s">
        <v>346</v>
      </c>
      <c r="C54" s="51" t="s">
        <v>315</v>
      </c>
      <c r="D54" s="53" t="s">
        <v>431</v>
      </c>
      <c r="E54" s="54" t="str">
        <f t="shared" si="3"/>
        <v>4MQ</v>
      </c>
      <c r="F54" s="79"/>
    </row>
    <row r="55" spans="2:6" ht="69.95" customHeight="1">
      <c r="B55" s="66" t="s">
        <v>98</v>
      </c>
      <c r="C55" s="51" t="s">
        <v>515</v>
      </c>
      <c r="D55" s="56">
        <v>200</v>
      </c>
      <c r="E55" s="54" t="str">
        <f t="shared" si="3"/>
        <v>4RR</v>
      </c>
      <c r="F55" s="78" t="s">
        <v>677</v>
      </c>
    </row>
    <row r="56" spans="2:6" ht="81" customHeight="1">
      <c r="B56" s="66" t="s">
        <v>105</v>
      </c>
      <c r="C56" s="51" t="s">
        <v>419</v>
      </c>
      <c r="D56" s="56">
        <v>500</v>
      </c>
      <c r="E56" s="54" t="str">
        <f t="shared" si="3"/>
        <v>4SU</v>
      </c>
      <c r="F56" s="79" t="s">
        <v>678</v>
      </c>
    </row>
    <row r="57" spans="2:6" ht="69.95" customHeight="1">
      <c r="B57" s="66" t="s">
        <v>133</v>
      </c>
      <c r="C57" s="51" t="s">
        <v>316</v>
      </c>
      <c r="D57" s="53" t="s">
        <v>431</v>
      </c>
      <c r="E57" s="54" t="str">
        <f t="shared" si="3"/>
        <v>4UE</v>
      </c>
      <c r="F57" s="79"/>
    </row>
    <row r="58" spans="2:6" ht="69.95" customHeight="1">
      <c r="B58" s="66" t="s">
        <v>523</v>
      </c>
      <c r="C58" s="51" t="s">
        <v>522</v>
      </c>
      <c r="D58" s="56">
        <v>70</v>
      </c>
      <c r="E58" s="54" t="str">
        <f>C58</f>
        <v>4YV</v>
      </c>
      <c r="F58" s="143" t="s">
        <v>236</v>
      </c>
    </row>
    <row r="59" spans="2:6" ht="69.95" customHeight="1">
      <c r="B59" s="66" t="s">
        <v>363</v>
      </c>
      <c r="C59" s="51" t="s">
        <v>317</v>
      </c>
      <c r="D59" s="53" t="s">
        <v>431</v>
      </c>
      <c r="E59" s="54" t="str">
        <f t="shared" si="3"/>
        <v>505</v>
      </c>
      <c r="F59" s="79"/>
    </row>
    <row r="60" spans="2:6" ht="69.95" customHeight="1">
      <c r="B60" s="66" t="s">
        <v>125</v>
      </c>
      <c r="C60" s="51" t="s">
        <v>318</v>
      </c>
      <c r="D60" s="56">
        <v>140</v>
      </c>
      <c r="E60" s="54" t="str">
        <f t="shared" si="3"/>
        <v>525</v>
      </c>
      <c r="F60" s="79"/>
    </row>
    <row r="61" spans="2:6" ht="69.95" customHeight="1">
      <c r="B61" s="66" t="s">
        <v>140</v>
      </c>
      <c r="C61" s="51" t="s">
        <v>319</v>
      </c>
      <c r="D61" s="53" t="s">
        <v>431</v>
      </c>
      <c r="E61" s="54" t="str">
        <f t="shared" si="3"/>
        <v>52A</v>
      </c>
      <c r="F61" s="79"/>
    </row>
    <row r="62" spans="2:6" ht="69.95" customHeight="1">
      <c r="B62" s="66" t="s">
        <v>124</v>
      </c>
      <c r="C62" s="51" t="s">
        <v>320</v>
      </c>
      <c r="D62" s="56">
        <v>320</v>
      </c>
      <c r="E62" s="54" t="str">
        <f t="shared" si="3"/>
        <v>52B</v>
      </c>
      <c r="F62" s="78" t="s">
        <v>20</v>
      </c>
    </row>
    <row r="63" spans="2:6" ht="108" customHeight="1">
      <c r="B63" s="82" t="s">
        <v>691</v>
      </c>
      <c r="C63" s="51" t="s">
        <v>56</v>
      </c>
      <c r="D63" s="56">
        <v>570</v>
      </c>
      <c r="E63" s="54" t="str">
        <f t="shared" si="3"/>
        <v>57J</v>
      </c>
      <c r="F63" s="146" t="s">
        <v>376</v>
      </c>
    </row>
    <row r="64" spans="2:6" ht="69.95" customHeight="1">
      <c r="B64" s="66" t="s">
        <v>178</v>
      </c>
      <c r="C64" s="51" t="s">
        <v>322</v>
      </c>
      <c r="D64" s="53" t="s">
        <v>431</v>
      </c>
      <c r="E64" s="54" t="str">
        <f t="shared" si="3"/>
        <v>5DE</v>
      </c>
      <c r="F64" s="79"/>
    </row>
    <row r="65" spans="2:6" ht="69.95" customHeight="1">
      <c r="B65" s="66" t="s">
        <v>120</v>
      </c>
      <c r="C65" s="51" t="s">
        <v>119</v>
      </c>
      <c r="D65" s="56">
        <v>50</v>
      </c>
      <c r="E65" s="54" t="str">
        <f t="shared" si="3"/>
        <v>5KW</v>
      </c>
      <c r="F65" s="78" t="s">
        <v>679</v>
      </c>
    </row>
    <row r="66" spans="2:6" ht="69.95" customHeight="1">
      <c r="B66" s="66" t="s">
        <v>122</v>
      </c>
      <c r="C66" s="51" t="s">
        <v>123</v>
      </c>
      <c r="D66" s="53" t="s">
        <v>431</v>
      </c>
      <c r="E66" s="54" t="str">
        <f t="shared" ref="E66:E77" si="4">C66</f>
        <v>5VF</v>
      </c>
      <c r="F66" s="79"/>
    </row>
    <row r="67" spans="2:6" ht="69.95" customHeight="1">
      <c r="B67" s="66" t="s">
        <v>364</v>
      </c>
      <c r="C67" s="51" t="s">
        <v>324</v>
      </c>
      <c r="D67" s="53" t="s">
        <v>431</v>
      </c>
      <c r="E67" s="54" t="str">
        <f t="shared" si="4"/>
        <v>614</v>
      </c>
      <c r="F67" s="79"/>
    </row>
    <row r="68" spans="2:6" ht="69.95" customHeight="1">
      <c r="B68" s="66" t="s">
        <v>129</v>
      </c>
      <c r="C68" s="51" t="s">
        <v>325</v>
      </c>
      <c r="D68" s="53" t="s">
        <v>431</v>
      </c>
      <c r="E68" s="54" t="str">
        <f t="shared" si="4"/>
        <v>693</v>
      </c>
      <c r="F68" s="79"/>
    </row>
    <row r="69" spans="2:6" ht="69.95" customHeight="1">
      <c r="B69" s="66" t="s">
        <v>121</v>
      </c>
      <c r="C69" s="51" t="s">
        <v>2</v>
      </c>
      <c r="D69" s="56">
        <v>380</v>
      </c>
      <c r="E69" s="54" t="str">
        <f t="shared" si="4"/>
        <v>65W</v>
      </c>
      <c r="F69" s="78" t="s">
        <v>32</v>
      </c>
    </row>
    <row r="70" spans="2:6" ht="92.25" customHeight="1">
      <c r="B70" s="66" t="s">
        <v>127</v>
      </c>
      <c r="C70" s="51" t="s">
        <v>51</v>
      </c>
      <c r="D70" s="56">
        <v>80</v>
      </c>
      <c r="E70" s="54" t="str">
        <f t="shared" si="4"/>
        <v>68R</v>
      </c>
      <c r="F70" s="79" t="s">
        <v>22</v>
      </c>
    </row>
    <row r="71" spans="2:6" ht="108.75" customHeight="1">
      <c r="B71" s="82" t="s">
        <v>272</v>
      </c>
      <c r="C71" s="51" t="s">
        <v>14</v>
      </c>
      <c r="D71" s="56">
        <v>2080</v>
      </c>
      <c r="E71" s="54" t="str">
        <f t="shared" si="4"/>
        <v>6BT</v>
      </c>
      <c r="F71" s="78" t="s">
        <v>181</v>
      </c>
    </row>
    <row r="72" spans="2:6" s="34" customFormat="1" ht="94.5" customHeight="1">
      <c r="B72" s="82" t="s">
        <v>270</v>
      </c>
      <c r="C72" s="51" t="s">
        <v>269</v>
      </c>
      <c r="D72" s="56">
        <v>280</v>
      </c>
      <c r="E72" s="54" t="str">
        <f t="shared" si="4"/>
        <v>6FV</v>
      </c>
      <c r="F72" s="78" t="s">
        <v>28</v>
      </c>
    </row>
    <row r="73" spans="2:6" ht="69.95" customHeight="1">
      <c r="B73" s="66" t="s">
        <v>130</v>
      </c>
      <c r="C73" s="51" t="s">
        <v>326</v>
      </c>
      <c r="D73" s="56">
        <v>40</v>
      </c>
      <c r="E73" s="54" t="str">
        <f t="shared" si="4"/>
        <v>709</v>
      </c>
      <c r="F73" s="78" t="s">
        <v>24</v>
      </c>
    </row>
    <row r="74" spans="2:6" ht="89.25" customHeight="1">
      <c r="B74" s="66" t="s">
        <v>155</v>
      </c>
      <c r="C74" s="51" t="s">
        <v>327</v>
      </c>
      <c r="D74" s="53" t="s">
        <v>431</v>
      </c>
      <c r="E74" s="54" t="str">
        <f t="shared" si="4"/>
        <v>717</v>
      </c>
      <c r="F74" s="79"/>
    </row>
    <row r="75" spans="2:6" ht="69.95" customHeight="1">
      <c r="B75" s="66" t="s">
        <v>108</v>
      </c>
      <c r="C75" s="51" t="s">
        <v>328</v>
      </c>
      <c r="D75" s="56">
        <v>990</v>
      </c>
      <c r="E75" s="54" t="str">
        <f t="shared" si="4"/>
        <v>718</v>
      </c>
      <c r="F75" s="78" t="s">
        <v>31</v>
      </c>
    </row>
    <row r="76" spans="2:6" ht="69.95" customHeight="1">
      <c r="B76" s="66" t="s">
        <v>336</v>
      </c>
      <c r="C76" s="51" t="s">
        <v>131</v>
      </c>
      <c r="D76" s="56">
        <v>1350</v>
      </c>
      <c r="E76" s="54" t="str">
        <f t="shared" si="4"/>
        <v>727</v>
      </c>
      <c r="F76" s="78" t="s">
        <v>277</v>
      </c>
    </row>
    <row r="77" spans="2:6" ht="69.95" customHeight="1">
      <c r="B77" s="66" t="s">
        <v>132</v>
      </c>
      <c r="C77" s="51" t="s">
        <v>329</v>
      </c>
      <c r="D77" s="56">
        <v>870</v>
      </c>
      <c r="E77" s="54" t="str">
        <f t="shared" si="4"/>
        <v>732</v>
      </c>
      <c r="F77" s="78" t="s">
        <v>680</v>
      </c>
    </row>
    <row r="78" spans="2:6" ht="69.95" customHeight="1">
      <c r="B78" s="66" t="s">
        <v>157</v>
      </c>
      <c r="C78" s="51" t="s">
        <v>331</v>
      </c>
      <c r="D78" s="53" t="s">
        <v>431</v>
      </c>
      <c r="E78" s="54" t="str">
        <f>C78</f>
        <v>923</v>
      </c>
      <c r="F78" s="79"/>
    </row>
    <row r="79" spans="2:6" ht="69.95" customHeight="1">
      <c r="B79" s="66" t="s">
        <v>136</v>
      </c>
      <c r="C79" s="51" t="s">
        <v>135</v>
      </c>
      <c r="D79" s="56">
        <v>140</v>
      </c>
      <c r="E79" s="54" t="str">
        <f>C79</f>
        <v>924</v>
      </c>
      <c r="F79" s="79"/>
    </row>
    <row r="80" spans="2:6" ht="69.95" customHeight="1">
      <c r="B80" s="66" t="s">
        <v>137</v>
      </c>
      <c r="C80" s="51" t="s">
        <v>332</v>
      </c>
      <c r="D80" s="56">
        <v>380</v>
      </c>
      <c r="E80" s="54" t="str">
        <f>C80</f>
        <v>926</v>
      </c>
      <c r="F80" s="78" t="s">
        <v>673</v>
      </c>
    </row>
    <row r="81" spans="2:7" ht="69.95" customHeight="1">
      <c r="B81" s="66" t="s">
        <v>139</v>
      </c>
      <c r="C81" s="51" t="s">
        <v>138</v>
      </c>
      <c r="D81" s="53" t="s">
        <v>431</v>
      </c>
      <c r="E81" s="54" t="str">
        <f>C81</f>
        <v>976</v>
      </c>
      <c r="F81" s="78"/>
    </row>
    <row r="82" spans="2:7" ht="69.95" customHeight="1">
      <c r="B82" s="66" t="s">
        <v>142</v>
      </c>
      <c r="C82" s="51" t="s">
        <v>141</v>
      </c>
      <c r="D82" s="53" t="s">
        <v>431</v>
      </c>
      <c r="E82" s="54" t="str">
        <f>C82</f>
        <v>989</v>
      </c>
      <c r="F82" s="79"/>
    </row>
    <row r="83" spans="2:7" ht="69.95" customHeight="1">
      <c r="B83" s="326" t="s">
        <v>381</v>
      </c>
      <c r="C83" s="327"/>
      <c r="D83" s="327"/>
      <c r="E83" s="327"/>
      <c r="F83" s="328"/>
    </row>
    <row r="84" spans="2:7" ht="69.95" customHeight="1">
      <c r="B84" s="66" t="s">
        <v>348</v>
      </c>
      <c r="C84" s="51" t="s">
        <v>306</v>
      </c>
      <c r="D84" s="56">
        <v>500</v>
      </c>
      <c r="E84" s="54" t="str">
        <f>C84</f>
        <v>420</v>
      </c>
      <c r="F84" s="79"/>
    </row>
    <row r="85" spans="2:7" ht="69.95" customHeight="1">
      <c r="B85" s="66" t="s">
        <v>349</v>
      </c>
      <c r="C85" s="51" t="s">
        <v>307</v>
      </c>
      <c r="D85" s="56">
        <v>500</v>
      </c>
      <c r="E85" s="54" t="str">
        <f t="shared" ref="E85:E88" si="5">C85</f>
        <v>421</v>
      </c>
      <c r="F85" s="79"/>
    </row>
    <row r="86" spans="2:7" ht="69.95" customHeight="1">
      <c r="B86" s="66" t="s">
        <v>352</v>
      </c>
      <c r="C86" s="51" t="s">
        <v>310</v>
      </c>
      <c r="D86" s="53" t="s">
        <v>431</v>
      </c>
      <c r="E86" s="54" t="str">
        <f t="shared" si="5"/>
        <v>433</v>
      </c>
      <c r="F86" s="128"/>
    </row>
    <row r="87" spans="2:7" ht="69.95" customHeight="1">
      <c r="B87" s="66" t="s">
        <v>144</v>
      </c>
      <c r="C87" s="51" t="s">
        <v>505</v>
      </c>
      <c r="D87" s="56">
        <v>990</v>
      </c>
      <c r="E87" s="54" t="str">
        <f t="shared" si="5"/>
        <v>435</v>
      </c>
      <c r="F87" s="79"/>
    </row>
    <row r="88" spans="2:7" ht="69.95" customHeight="1">
      <c r="B88" s="66" t="s">
        <v>143</v>
      </c>
      <c r="C88" s="51" t="s">
        <v>311</v>
      </c>
      <c r="D88" s="56">
        <v>990</v>
      </c>
      <c r="E88" s="54" t="str">
        <f t="shared" si="5"/>
        <v>439</v>
      </c>
      <c r="F88" s="79"/>
    </row>
    <row r="89" spans="2:7" ht="69.95" customHeight="1">
      <c r="B89" s="245" t="s">
        <v>104</v>
      </c>
      <c r="C89" s="236" t="s">
        <v>661</v>
      </c>
      <c r="D89" s="56">
        <v>990</v>
      </c>
      <c r="E89" s="237" t="str">
        <f>C89</f>
        <v>55Ε</v>
      </c>
      <c r="F89" s="246" t="s">
        <v>662</v>
      </c>
    </row>
    <row r="90" spans="2:7" ht="69.95" customHeight="1">
      <c r="B90" s="326" t="s">
        <v>382</v>
      </c>
      <c r="C90" s="327"/>
      <c r="D90" s="327"/>
      <c r="E90" s="327"/>
      <c r="F90" s="328"/>
    </row>
    <row r="91" spans="2:7" ht="175.5" customHeight="1">
      <c r="B91" s="130" t="s">
        <v>425</v>
      </c>
      <c r="C91" s="51" t="s">
        <v>323</v>
      </c>
      <c r="D91" s="56">
        <v>930</v>
      </c>
      <c r="E91" s="54" t="str">
        <f>C91</f>
        <v>5RH</v>
      </c>
      <c r="F91" s="79" t="s">
        <v>35</v>
      </c>
    </row>
    <row r="92" spans="2:7" ht="105.75" customHeight="1">
      <c r="B92" s="130" t="s">
        <v>521</v>
      </c>
      <c r="C92" s="51" t="s">
        <v>15</v>
      </c>
      <c r="D92" s="56">
        <v>1470</v>
      </c>
      <c r="E92" s="54" t="str">
        <f>C92</f>
        <v>6KE</v>
      </c>
      <c r="F92" s="78" t="s">
        <v>1</v>
      </c>
    </row>
    <row r="93" spans="2:7" ht="209.25" customHeight="1">
      <c r="B93" s="243" t="s">
        <v>671</v>
      </c>
      <c r="C93" s="51" t="s">
        <v>663</v>
      </c>
      <c r="D93" s="56">
        <v>940</v>
      </c>
      <c r="E93" s="54" t="str">
        <f>C93</f>
        <v>6YU</v>
      </c>
      <c r="F93" s="244" t="s">
        <v>664</v>
      </c>
    </row>
    <row r="94" spans="2:7" s="1" customFormat="1" ht="69.95" customHeight="1">
      <c r="B94" s="336" t="s">
        <v>357</v>
      </c>
      <c r="C94" s="336"/>
      <c r="D94" s="336"/>
      <c r="E94" s="336"/>
      <c r="F94" s="336"/>
    </row>
    <row r="95" spans="2:7" ht="69.95" customHeight="1">
      <c r="B95" s="66" t="s">
        <v>4</v>
      </c>
      <c r="C95" s="51" t="s">
        <v>281</v>
      </c>
      <c r="D95" s="56">
        <v>380</v>
      </c>
      <c r="E95" s="54" t="str">
        <f t="shared" ref="E95:E104" si="6">C95</f>
        <v>5B2</v>
      </c>
      <c r="F95" s="78"/>
      <c r="G95" s="1"/>
    </row>
    <row r="96" spans="2:7" ht="69.95" customHeight="1">
      <c r="B96" s="66" t="s">
        <v>5</v>
      </c>
      <c r="C96" s="51" t="s">
        <v>406</v>
      </c>
      <c r="D96" s="56">
        <v>380</v>
      </c>
      <c r="E96" s="54" t="str">
        <f t="shared" si="6"/>
        <v>5CA</v>
      </c>
      <c r="F96" s="78"/>
    </row>
    <row r="97" spans="2:7" ht="69.95" customHeight="1">
      <c r="B97" s="66" t="s">
        <v>7</v>
      </c>
      <c r="C97" s="51" t="s">
        <v>407</v>
      </c>
      <c r="D97" s="56">
        <v>680</v>
      </c>
      <c r="E97" s="54" t="str">
        <f t="shared" si="6"/>
        <v>5CC</v>
      </c>
      <c r="F97" s="78"/>
    </row>
    <row r="98" spans="2:7" ht="69.95" customHeight="1">
      <c r="B98" s="66" t="s">
        <v>9</v>
      </c>
      <c r="C98" s="51" t="s">
        <v>8</v>
      </c>
      <c r="D98" s="56">
        <v>680</v>
      </c>
      <c r="E98" s="54" t="str">
        <f t="shared" si="6"/>
        <v>5CD</v>
      </c>
      <c r="F98" s="78"/>
    </row>
    <row r="99" spans="2:7" ht="69.95" customHeight="1">
      <c r="B99" s="66" t="s">
        <v>11</v>
      </c>
      <c r="C99" s="51" t="s">
        <v>13</v>
      </c>
      <c r="D99" s="56">
        <v>680</v>
      </c>
      <c r="E99" s="54" t="str">
        <f t="shared" si="6"/>
        <v>5CE</v>
      </c>
      <c r="F99" s="78"/>
    </row>
    <row r="100" spans="2:7" ht="69.95" customHeight="1">
      <c r="B100" s="66" t="s">
        <v>174</v>
      </c>
      <c r="C100" s="51" t="s">
        <v>408</v>
      </c>
      <c r="D100" s="56">
        <v>0</v>
      </c>
      <c r="E100" s="54" t="str">
        <f t="shared" si="6"/>
        <v>5CF</v>
      </c>
      <c r="F100" s="78"/>
    </row>
    <row r="101" spans="2:7" s="34" customFormat="1" ht="69.95" customHeight="1">
      <c r="B101" s="66" t="s">
        <v>47</v>
      </c>
      <c r="C101" s="51" t="s">
        <v>48</v>
      </c>
      <c r="D101" s="56">
        <v>680</v>
      </c>
      <c r="E101" s="54" t="str">
        <f t="shared" si="6"/>
        <v>5DT</v>
      </c>
      <c r="F101" s="78"/>
    </row>
    <row r="102" spans="2:7" ht="69.95" customHeight="1">
      <c r="B102" s="66" t="s">
        <v>12</v>
      </c>
      <c r="C102" s="51" t="s">
        <v>321</v>
      </c>
      <c r="D102" s="56">
        <v>680</v>
      </c>
      <c r="E102" s="54" t="str">
        <f t="shared" si="6"/>
        <v>58B</v>
      </c>
      <c r="F102" s="78"/>
    </row>
    <row r="103" spans="2:7" ht="69.95" customHeight="1">
      <c r="B103" s="66" t="s">
        <v>6</v>
      </c>
      <c r="C103" s="51" t="s">
        <v>289</v>
      </c>
      <c r="D103" s="56">
        <v>680</v>
      </c>
      <c r="E103" s="54" t="str">
        <f t="shared" si="6"/>
        <v>210</v>
      </c>
      <c r="F103" s="78"/>
    </row>
    <row r="104" spans="2:7" ht="69.95" customHeight="1" thickBot="1">
      <c r="B104" s="66" t="s">
        <v>10</v>
      </c>
      <c r="C104" s="51" t="s">
        <v>295</v>
      </c>
      <c r="D104" s="56">
        <v>2300</v>
      </c>
      <c r="E104" s="54" t="str">
        <f t="shared" si="6"/>
        <v>270</v>
      </c>
      <c r="F104" s="78" t="s">
        <v>681</v>
      </c>
    </row>
    <row r="105" spans="2:7" s="1" customFormat="1" ht="44.25" customHeight="1">
      <c r="B105" s="41" t="s">
        <v>440</v>
      </c>
      <c r="C105" s="42"/>
      <c r="D105" s="42"/>
      <c r="E105" s="28"/>
      <c r="F105" s="36"/>
      <c r="G105" s="23"/>
    </row>
    <row r="106" spans="2:7" s="1" customFormat="1" ht="30.75" thickBot="1">
      <c r="B106" s="29" t="s">
        <v>454</v>
      </c>
      <c r="C106" s="30"/>
      <c r="D106" s="30"/>
      <c r="E106" s="37"/>
      <c r="F106" s="38"/>
      <c r="G106" s="23"/>
    </row>
    <row r="107" spans="2:7" ht="15"/>
    <row r="108" spans="2:7" ht="15"/>
    <row r="109" spans="2:7" ht="15"/>
    <row r="110" spans="2:7" ht="15"/>
    <row r="111" spans="2:7" ht="15"/>
    <row r="112" spans="2:7" ht="15"/>
    <row r="113" ht="15"/>
    <row r="114" ht="15"/>
    <row r="115" ht="15"/>
    <row r="116" ht="15"/>
    <row r="117" ht="15"/>
    <row r="118" ht="15"/>
    <row r="119" ht="15"/>
    <row r="120" ht="15"/>
    <row r="121" ht="15"/>
    <row r="122" ht="15"/>
    <row r="123" ht="15"/>
    <row r="124" ht="15"/>
    <row r="125" ht="15"/>
    <row r="126" ht="15"/>
    <row r="127" ht="15"/>
    <row r="128" ht="15"/>
    <row r="129" ht="15"/>
    <row r="130" ht="15"/>
    <row r="131" ht="15"/>
    <row r="132" ht="15"/>
    <row r="133" ht="15"/>
    <row r="134" ht="15"/>
    <row r="135" ht="15"/>
    <row r="136" ht="15"/>
    <row r="137" ht="15"/>
    <row r="138" ht="15"/>
    <row r="139" ht="15"/>
    <row r="140" ht="15"/>
    <row r="141" ht="15"/>
    <row r="142" ht="15"/>
    <row r="143" ht="15"/>
    <row r="144" ht="15"/>
    <row r="145" ht="15"/>
    <row r="146" ht="15"/>
    <row r="147" ht="15"/>
    <row r="148" ht="15"/>
  </sheetData>
  <mergeCells count="9">
    <mergeCell ref="B94:F94"/>
    <mergeCell ref="B1:C5"/>
    <mergeCell ref="E1:F5"/>
    <mergeCell ref="E6:F6"/>
    <mergeCell ref="B90:F90"/>
    <mergeCell ref="B6:C6"/>
    <mergeCell ref="B7:C7"/>
    <mergeCell ref="B83:F83"/>
    <mergeCell ref="E7:F7"/>
  </mergeCells>
  <phoneticPr fontId="91" type="noConversion"/>
  <conditionalFormatting sqref="D95:D104 D78:D82 D84:D88 D91:D92 D9:D76">
    <cfRule type="cellIs" dxfId="8" priority="9" stopIfTrue="1" operator="equal">
      <formula>"?"</formula>
    </cfRule>
  </conditionalFormatting>
  <conditionalFormatting sqref="D77">
    <cfRule type="cellIs" dxfId="7" priority="8" stopIfTrue="1" operator="equal">
      <formula>"?"</formula>
    </cfRule>
  </conditionalFormatting>
  <conditionalFormatting sqref="D89">
    <cfRule type="cellIs" dxfId="6" priority="3" stopIfTrue="1" operator="equal">
      <formula>"?"</formula>
    </cfRule>
  </conditionalFormatting>
  <conditionalFormatting sqref="D93">
    <cfRule type="cellIs" dxfId="5" priority="2" stopIfTrue="1" operator="equal">
      <formula>"?"</formula>
    </cfRule>
  </conditionalFormatting>
  <conditionalFormatting sqref="D6">
    <cfRule type="cellIs" dxfId="4" priority="1" stopIfTrue="1" operator="equal">
      <formula>"?"</formula>
    </cfRule>
  </conditionalFormatting>
  <hyperlinks>
    <hyperlink ref="B7:C7" location="'ΠΕΡΙΛΗΨΗ ΠΡΟΤΕΙΝΟΜΕΝΩΝ ΤΙΜΩΝ'!A1" display="Περίληψη προτεινόμενων τιμών"/>
  </hyperlinks>
  <printOptions horizontalCentered="1"/>
  <pageMargins left="0.38" right="0.41" top="0.55118110236220474" bottom="0.51181102362204722" header="0.51181102362204722" footer="0.51181102362204722"/>
  <pageSetup paperSize="9" scale="17" fitToHeight="2" orientation="portrait" r:id="rId1"/>
  <headerFooter alignWithMargins="0"/>
  <rowBreaks count="1" manualBreakCount="1">
    <brk id="56" min="1" max="8"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G150"/>
  <sheetViews>
    <sheetView view="pageBreakPreview" topLeftCell="B1" zoomScale="27" zoomScaleNormal="100" workbookViewId="0">
      <selection activeCell="F9" sqref="F9"/>
    </sheetView>
  </sheetViews>
  <sheetFormatPr defaultColWidth="28" defaultRowHeight="52.5" customHeight="1"/>
  <cols>
    <col min="1" max="1" width="12.28515625" style="23" hidden="1" customWidth="1"/>
    <col min="2" max="2" width="222.7109375" style="23" customWidth="1"/>
    <col min="3" max="3" width="21.85546875" style="23" customWidth="1"/>
    <col min="4" max="4" width="58.85546875" style="23" customWidth="1"/>
    <col min="5" max="5" width="23.28515625" style="23" customWidth="1"/>
    <col min="6" max="6" width="230.5703125" style="23" customWidth="1"/>
    <col min="7" max="16384" width="28" style="23"/>
  </cols>
  <sheetData>
    <row r="1" spans="2:6" s="1" customFormat="1" ht="61.5" customHeight="1">
      <c r="B1" s="316" t="s">
        <v>524</v>
      </c>
      <c r="C1" s="317"/>
      <c r="D1" s="63" t="s">
        <v>525</v>
      </c>
      <c r="E1" s="320"/>
      <c r="F1" s="321"/>
    </row>
    <row r="2" spans="2:6" s="1" customFormat="1" ht="105" customHeight="1">
      <c r="B2" s="318"/>
      <c r="C2" s="319"/>
      <c r="D2" s="60" t="s">
        <v>462</v>
      </c>
      <c r="E2" s="322"/>
      <c r="F2" s="323"/>
    </row>
    <row r="3" spans="2:6" s="1" customFormat="1" ht="69" customHeight="1">
      <c r="B3" s="318"/>
      <c r="C3" s="319"/>
      <c r="D3" s="60">
        <v>1956</v>
      </c>
      <c r="E3" s="322"/>
      <c r="F3" s="323"/>
    </row>
    <row r="4" spans="2:6" s="1" customFormat="1" ht="85.5" customHeight="1">
      <c r="B4" s="318"/>
      <c r="C4" s="319"/>
      <c r="D4" s="60" t="s">
        <v>231</v>
      </c>
      <c r="E4" s="322"/>
      <c r="F4" s="323"/>
    </row>
    <row r="5" spans="2:6" s="1" customFormat="1" ht="61.5" customHeight="1">
      <c r="B5" s="318"/>
      <c r="C5" s="319"/>
      <c r="D5" s="61" t="s">
        <v>394</v>
      </c>
      <c r="E5" s="322"/>
      <c r="F5" s="323"/>
    </row>
    <row r="6" spans="2:6" ht="66.75" customHeight="1">
      <c r="B6" s="324" t="s">
        <v>427</v>
      </c>
      <c r="C6" s="325"/>
      <c r="D6" s="47">
        <v>30400</v>
      </c>
      <c r="E6" s="310"/>
      <c r="F6" s="311"/>
    </row>
    <row r="7" spans="2:6" ht="66.75" customHeight="1">
      <c r="B7" s="312" t="s">
        <v>226</v>
      </c>
      <c r="C7" s="313"/>
      <c r="D7" s="48" t="s">
        <v>233</v>
      </c>
      <c r="E7" s="310"/>
      <c r="F7" s="311"/>
    </row>
    <row r="8" spans="2:6" ht="66.75" customHeight="1">
      <c r="B8" s="64" t="s">
        <v>373</v>
      </c>
      <c r="C8" s="49" t="s">
        <v>429</v>
      </c>
      <c r="D8" s="50"/>
      <c r="E8" s="49" t="s">
        <v>429</v>
      </c>
      <c r="F8" s="65" t="s">
        <v>372</v>
      </c>
    </row>
    <row r="9" spans="2:6" ht="69.95" customHeight="1">
      <c r="B9" s="66" t="s">
        <v>44</v>
      </c>
      <c r="C9" s="51"/>
      <c r="D9" s="53" t="s">
        <v>431</v>
      </c>
      <c r="E9" s="54"/>
      <c r="F9" s="79"/>
    </row>
    <row r="10" spans="2:6" ht="69.95" customHeight="1">
      <c r="B10" s="66" t="s">
        <v>464</v>
      </c>
      <c r="C10" s="51"/>
      <c r="D10" s="53" t="s">
        <v>431</v>
      </c>
      <c r="E10" s="54"/>
      <c r="F10" s="79"/>
    </row>
    <row r="11" spans="2:6" ht="69.95" customHeight="1">
      <c r="B11" s="66" t="s">
        <v>106</v>
      </c>
      <c r="C11" s="51"/>
      <c r="D11" s="53" t="s">
        <v>431</v>
      </c>
      <c r="E11" s="54"/>
      <c r="F11" s="79"/>
    </row>
    <row r="12" spans="2:6" ht="69.95" customHeight="1">
      <c r="B12" s="66" t="s">
        <v>67</v>
      </c>
      <c r="C12" s="51"/>
      <c r="D12" s="53" t="s">
        <v>431</v>
      </c>
      <c r="E12" s="54"/>
      <c r="F12" s="79"/>
    </row>
    <row r="13" spans="2:6" ht="69.95" customHeight="1">
      <c r="B13" s="66" t="s">
        <v>68</v>
      </c>
      <c r="C13" s="51"/>
      <c r="D13" s="53" t="s">
        <v>431</v>
      </c>
      <c r="E13" s="54"/>
      <c r="F13" s="79"/>
    </row>
    <row r="14" spans="2:6" ht="69.95" customHeight="1">
      <c r="B14" s="66" t="s">
        <v>59</v>
      </c>
      <c r="C14" s="51"/>
      <c r="D14" s="53" t="s">
        <v>431</v>
      </c>
      <c r="E14" s="54"/>
      <c r="F14" s="79"/>
    </row>
    <row r="15" spans="2:6" ht="69.95" customHeight="1">
      <c r="B15" s="66" t="s">
        <v>365</v>
      </c>
      <c r="C15" s="51" t="s">
        <v>433</v>
      </c>
      <c r="D15" s="53" t="s">
        <v>431</v>
      </c>
      <c r="E15" s="54" t="str">
        <f t="shared" ref="E15:E41" si="0">C15</f>
        <v>009</v>
      </c>
      <c r="F15" s="79"/>
    </row>
    <row r="16" spans="2:6" ht="69.95" customHeight="1">
      <c r="B16" s="66" t="s">
        <v>76</v>
      </c>
      <c r="C16" s="51" t="s">
        <v>158</v>
      </c>
      <c r="D16" s="56">
        <v>160</v>
      </c>
      <c r="E16" s="54" t="str">
        <f t="shared" si="0"/>
        <v>018</v>
      </c>
      <c r="F16" s="79"/>
    </row>
    <row r="17" spans="2:6" ht="69.95" customHeight="1">
      <c r="B17" s="66" t="s">
        <v>333</v>
      </c>
      <c r="C17" s="51" t="s">
        <v>456</v>
      </c>
      <c r="D17" s="53" t="s">
        <v>431</v>
      </c>
      <c r="E17" s="54" t="str">
        <f t="shared" si="0"/>
        <v>023</v>
      </c>
      <c r="F17" s="79"/>
    </row>
    <row r="18" spans="2:6" ht="69.95" customHeight="1">
      <c r="B18" s="66" t="s">
        <v>107</v>
      </c>
      <c r="C18" s="51" t="s">
        <v>285</v>
      </c>
      <c r="D18" s="53" t="s">
        <v>431</v>
      </c>
      <c r="E18" s="54" t="str">
        <f t="shared" si="0"/>
        <v>028</v>
      </c>
      <c r="F18" s="79"/>
    </row>
    <row r="19" spans="2:6" ht="92.25" customHeight="1">
      <c r="B19" s="82" t="s">
        <v>126</v>
      </c>
      <c r="C19" s="51" t="s">
        <v>435</v>
      </c>
      <c r="D19" s="53" t="s">
        <v>431</v>
      </c>
      <c r="E19" s="54" t="str">
        <f t="shared" si="0"/>
        <v>041</v>
      </c>
      <c r="F19" s="79"/>
    </row>
    <row r="20" spans="2:6" ht="69.95" customHeight="1">
      <c r="B20" s="66" t="s">
        <v>180</v>
      </c>
      <c r="C20" s="59" t="s">
        <v>179</v>
      </c>
      <c r="D20" s="53" t="s">
        <v>431</v>
      </c>
      <c r="E20" s="54" t="str">
        <f t="shared" si="0"/>
        <v>052</v>
      </c>
      <c r="F20" s="78"/>
    </row>
    <row r="21" spans="2:6" ht="69.95" customHeight="1">
      <c r="B21" s="66" t="s">
        <v>506</v>
      </c>
      <c r="C21" s="51" t="s">
        <v>507</v>
      </c>
      <c r="D21" s="56">
        <v>50</v>
      </c>
      <c r="E21" s="54" t="str">
        <f t="shared" si="0"/>
        <v>064</v>
      </c>
      <c r="F21" s="78" t="s">
        <v>535</v>
      </c>
    </row>
    <row r="22" spans="2:6" ht="69.95" customHeight="1">
      <c r="B22" s="66" t="s">
        <v>145</v>
      </c>
      <c r="C22" s="51" t="s">
        <v>504</v>
      </c>
      <c r="D22" s="56">
        <v>200</v>
      </c>
      <c r="E22" s="54" t="str">
        <f t="shared" si="0"/>
        <v>070</v>
      </c>
      <c r="F22" s="79"/>
    </row>
    <row r="23" spans="2:6" ht="69.95" customHeight="1">
      <c r="B23" s="66" t="s">
        <v>436</v>
      </c>
      <c r="C23" s="51" t="s">
        <v>437</v>
      </c>
      <c r="D23" s="53" t="s">
        <v>431</v>
      </c>
      <c r="E23" s="54" t="str">
        <f t="shared" si="0"/>
        <v>097</v>
      </c>
      <c r="F23" s="79"/>
    </row>
    <row r="24" spans="2:6" ht="69.95" customHeight="1">
      <c r="B24" s="66" t="s">
        <v>463</v>
      </c>
      <c r="C24" s="51" t="s">
        <v>286</v>
      </c>
      <c r="D24" s="56">
        <v>200</v>
      </c>
      <c r="E24" s="54" t="str">
        <f t="shared" si="0"/>
        <v>102</v>
      </c>
      <c r="F24" s="78" t="s">
        <v>29</v>
      </c>
    </row>
    <row r="25" spans="2:6" ht="69.95" customHeight="1">
      <c r="B25" s="66" t="s">
        <v>334</v>
      </c>
      <c r="C25" s="51" t="s">
        <v>287</v>
      </c>
      <c r="D25" s="53" t="s">
        <v>431</v>
      </c>
      <c r="E25" s="54" t="str">
        <f t="shared" si="0"/>
        <v>132</v>
      </c>
    </row>
    <row r="26" spans="2:6" ht="69.95" customHeight="1">
      <c r="B26" s="66" t="s">
        <v>282</v>
      </c>
      <c r="C26" s="51" t="s">
        <v>511</v>
      </c>
      <c r="D26" s="53" t="s">
        <v>431</v>
      </c>
      <c r="E26" s="54" t="str">
        <f t="shared" si="0"/>
        <v>140</v>
      </c>
      <c r="F26" s="78" t="s">
        <v>536</v>
      </c>
    </row>
    <row r="27" spans="2:6" ht="92.25" customHeight="1">
      <c r="B27" s="66" t="s">
        <v>453</v>
      </c>
      <c r="C27" s="51" t="s">
        <v>512</v>
      </c>
      <c r="D27" s="56">
        <v>710</v>
      </c>
      <c r="E27" s="54" t="str">
        <f t="shared" si="0"/>
        <v>177</v>
      </c>
      <c r="F27" s="79" t="s">
        <v>276</v>
      </c>
    </row>
    <row r="28" spans="2:6" ht="69.95" customHeight="1">
      <c r="B28" s="66" t="s">
        <v>335</v>
      </c>
      <c r="C28" s="51" t="s">
        <v>288</v>
      </c>
      <c r="D28" s="53" t="s">
        <v>431</v>
      </c>
      <c r="E28" s="54" t="str">
        <f t="shared" si="0"/>
        <v>195</v>
      </c>
      <c r="F28" s="79"/>
    </row>
    <row r="29" spans="2:6" ht="100.5" customHeight="1">
      <c r="B29" s="66" t="s">
        <v>337</v>
      </c>
      <c r="C29" s="51" t="s">
        <v>290</v>
      </c>
      <c r="D29" s="56">
        <v>1450</v>
      </c>
      <c r="E29" s="54" t="str">
        <f t="shared" si="0"/>
        <v>211</v>
      </c>
      <c r="F29" s="79" t="s">
        <v>676</v>
      </c>
    </row>
    <row r="30" spans="2:6" ht="119.25" customHeight="1">
      <c r="B30" s="66" t="s">
        <v>336</v>
      </c>
      <c r="C30" s="51" t="s">
        <v>291</v>
      </c>
      <c r="D30" s="56">
        <v>1600</v>
      </c>
      <c r="E30" s="54" t="str">
        <f t="shared" si="0"/>
        <v>212</v>
      </c>
      <c r="F30" s="79" t="s">
        <v>675</v>
      </c>
    </row>
    <row r="31" spans="2:6" ht="69.95" customHeight="1">
      <c r="B31" s="66" t="s">
        <v>147</v>
      </c>
      <c r="C31" s="51" t="s">
        <v>292</v>
      </c>
      <c r="D31" s="56">
        <v>380</v>
      </c>
      <c r="E31" s="54" t="str">
        <f t="shared" si="0"/>
        <v>213</v>
      </c>
      <c r="F31" s="78" t="s">
        <v>237</v>
      </c>
    </row>
    <row r="32" spans="2:6" ht="69.95" customHeight="1">
      <c r="B32" s="66" t="s">
        <v>338</v>
      </c>
      <c r="C32" s="51" t="s">
        <v>293</v>
      </c>
      <c r="D32" s="56">
        <v>870</v>
      </c>
      <c r="E32" s="54" t="str">
        <f t="shared" si="0"/>
        <v>230</v>
      </c>
      <c r="F32" s="78" t="s">
        <v>17</v>
      </c>
    </row>
    <row r="33" spans="2:6" ht="69.95" customHeight="1">
      <c r="B33" s="66" t="s">
        <v>420</v>
      </c>
      <c r="C33" s="51" t="s">
        <v>294</v>
      </c>
      <c r="D33" s="53" t="s">
        <v>431</v>
      </c>
      <c r="E33" s="54" t="str">
        <f t="shared" si="0"/>
        <v>245</v>
      </c>
      <c r="F33" s="79"/>
    </row>
    <row r="34" spans="2:6" ht="120" customHeight="1">
      <c r="B34" s="82" t="s">
        <v>690</v>
      </c>
      <c r="C34" s="51" t="s">
        <v>395</v>
      </c>
      <c r="D34" s="56">
        <v>310</v>
      </c>
      <c r="E34" s="54" t="str">
        <f t="shared" si="0"/>
        <v>253</v>
      </c>
      <c r="F34" s="143" t="s">
        <v>375</v>
      </c>
    </row>
    <row r="35" spans="2:6" ht="69.95" customHeight="1">
      <c r="B35" s="66" t="s">
        <v>271</v>
      </c>
      <c r="C35" s="51" t="s">
        <v>296</v>
      </c>
      <c r="D35" s="56">
        <v>220</v>
      </c>
      <c r="E35" s="54" t="str">
        <f t="shared" si="0"/>
        <v>275</v>
      </c>
      <c r="F35" s="78"/>
    </row>
    <row r="36" spans="2:6" ht="69.95" customHeight="1">
      <c r="B36" s="66" t="s">
        <v>339</v>
      </c>
      <c r="C36" s="51" t="s">
        <v>297</v>
      </c>
      <c r="D36" s="53" t="s">
        <v>431</v>
      </c>
      <c r="E36" s="54" t="str">
        <f t="shared" si="0"/>
        <v>320</v>
      </c>
      <c r="F36" s="79"/>
    </row>
    <row r="37" spans="2:6" ht="89.25" customHeight="1">
      <c r="B37" s="66" t="s">
        <v>52</v>
      </c>
      <c r="C37" s="51" t="s">
        <v>298</v>
      </c>
      <c r="D37" s="56">
        <v>380</v>
      </c>
      <c r="E37" s="54" t="str">
        <f t="shared" si="0"/>
        <v>321</v>
      </c>
      <c r="F37" s="79" t="s">
        <v>30</v>
      </c>
    </row>
    <row r="38" spans="2:6" ht="69.95" customHeight="1">
      <c r="B38" s="66" t="s">
        <v>340</v>
      </c>
      <c r="C38" s="51" t="s">
        <v>299</v>
      </c>
      <c r="D38" s="53" t="s">
        <v>431</v>
      </c>
      <c r="E38" s="54" t="str">
        <f t="shared" si="0"/>
        <v>339</v>
      </c>
      <c r="F38" s="79"/>
    </row>
    <row r="39" spans="2:6" ht="69.95" customHeight="1">
      <c r="B39" s="66" t="s">
        <v>422</v>
      </c>
      <c r="C39" s="51" t="s">
        <v>300</v>
      </c>
      <c r="D39" s="56">
        <v>200</v>
      </c>
      <c r="E39" s="54" t="str">
        <f t="shared" si="0"/>
        <v>341</v>
      </c>
      <c r="F39" s="78" t="s">
        <v>18</v>
      </c>
    </row>
    <row r="40" spans="2:6" ht="91.5" customHeight="1">
      <c r="B40" s="66" t="s">
        <v>441</v>
      </c>
      <c r="C40" s="51" t="s">
        <v>301</v>
      </c>
      <c r="D40" s="56">
        <v>380</v>
      </c>
      <c r="E40" s="54" t="str">
        <f t="shared" si="0"/>
        <v>377</v>
      </c>
      <c r="F40" s="79" t="s">
        <v>674</v>
      </c>
    </row>
    <row r="41" spans="2:6" ht="69.95" customHeight="1">
      <c r="B41" s="66" t="s">
        <v>53</v>
      </c>
      <c r="C41" s="51" t="s">
        <v>302</v>
      </c>
      <c r="D41" s="53" t="s">
        <v>431</v>
      </c>
      <c r="E41" s="54" t="str">
        <f t="shared" si="0"/>
        <v>392</v>
      </c>
      <c r="F41" s="79"/>
    </row>
    <row r="42" spans="2:6" ht="69.95" customHeight="1">
      <c r="B42" s="66" t="s">
        <v>149</v>
      </c>
      <c r="C42" s="51" t="s">
        <v>303</v>
      </c>
      <c r="D42" s="56">
        <v>1470</v>
      </c>
      <c r="E42" s="54" t="str">
        <f t="shared" ref="E42:E71" si="1">C42</f>
        <v>400</v>
      </c>
      <c r="F42" s="78" t="s">
        <v>684</v>
      </c>
    </row>
    <row r="43" spans="2:6" ht="69.95" customHeight="1">
      <c r="B43" s="66" t="s">
        <v>467</v>
      </c>
      <c r="C43" s="51" t="s">
        <v>305</v>
      </c>
      <c r="D43" s="56">
        <v>320</v>
      </c>
      <c r="E43" s="54" t="str">
        <f t="shared" si="1"/>
        <v>416</v>
      </c>
      <c r="F43" s="78"/>
    </row>
    <row r="44" spans="2:6" ht="69.95" customHeight="1">
      <c r="B44" s="66" t="s">
        <v>153</v>
      </c>
      <c r="C44" s="51" t="s">
        <v>312</v>
      </c>
      <c r="D44" s="56">
        <v>260</v>
      </c>
      <c r="E44" s="54" t="str">
        <f t="shared" si="1"/>
        <v>452</v>
      </c>
      <c r="F44" s="78"/>
    </row>
    <row r="45" spans="2:6" ht="69.95" customHeight="1">
      <c r="B45" s="66" t="s">
        <v>353</v>
      </c>
      <c r="C45" s="51" t="s">
        <v>313</v>
      </c>
      <c r="D45" s="53" t="s">
        <v>431</v>
      </c>
      <c r="E45" s="54" t="str">
        <f t="shared" si="1"/>
        <v>454</v>
      </c>
      <c r="F45" s="78"/>
    </row>
    <row r="46" spans="2:6" ht="69.95" customHeight="1">
      <c r="B46" s="66" t="s">
        <v>274</v>
      </c>
      <c r="C46" s="51" t="s">
        <v>304</v>
      </c>
      <c r="D46" s="53" t="s">
        <v>431</v>
      </c>
      <c r="E46" s="54" t="str">
        <f t="shared" si="1"/>
        <v>40Y</v>
      </c>
      <c r="F46" s="79"/>
    </row>
    <row r="47" spans="2:6" ht="69.95" customHeight="1">
      <c r="B47" s="66" t="s">
        <v>347</v>
      </c>
      <c r="C47" s="51" t="s">
        <v>308</v>
      </c>
      <c r="D47" s="53" t="s">
        <v>431</v>
      </c>
      <c r="E47" s="54" t="str">
        <f t="shared" si="1"/>
        <v>42F</v>
      </c>
      <c r="F47" s="79"/>
    </row>
    <row r="48" spans="2:6" ht="69.95" customHeight="1">
      <c r="B48" s="66" t="s">
        <v>359</v>
      </c>
      <c r="C48" s="51" t="s">
        <v>314</v>
      </c>
      <c r="D48" s="53" t="s">
        <v>431</v>
      </c>
      <c r="E48" s="54" t="str">
        <f t="shared" si="1"/>
        <v>48F</v>
      </c>
      <c r="F48" s="79"/>
    </row>
    <row r="49" spans="2:6" ht="69.95" customHeight="1">
      <c r="B49" s="66" t="s">
        <v>150</v>
      </c>
      <c r="C49" s="51" t="s">
        <v>509</v>
      </c>
      <c r="D49" s="56">
        <v>200</v>
      </c>
      <c r="E49" s="54" t="str">
        <f t="shared" si="1"/>
        <v>4CS</v>
      </c>
      <c r="F49" s="78" t="s">
        <v>673</v>
      </c>
    </row>
    <row r="50" spans="2:6" ht="92.25" customHeight="1">
      <c r="B50" s="82" t="s">
        <v>273</v>
      </c>
      <c r="C50" s="51" t="s">
        <v>151</v>
      </c>
      <c r="D50" s="56">
        <v>1830</v>
      </c>
      <c r="E50" s="54" t="str">
        <f t="shared" si="1"/>
        <v>4CU</v>
      </c>
      <c r="F50" s="78" t="s">
        <v>25</v>
      </c>
    </row>
    <row r="51" spans="2:6" ht="69.95" customHeight="1">
      <c r="B51" s="66" t="s">
        <v>342</v>
      </c>
      <c r="C51" s="51" t="s">
        <v>426</v>
      </c>
      <c r="D51" s="56">
        <v>0</v>
      </c>
      <c r="E51" s="54" t="str">
        <f t="shared" si="1"/>
        <v>4FU</v>
      </c>
      <c r="F51" s="78" t="s">
        <v>26</v>
      </c>
    </row>
    <row r="52" spans="2:6" ht="69.95" customHeight="1">
      <c r="B52" s="66" t="s">
        <v>167</v>
      </c>
      <c r="C52" s="51" t="s">
        <v>46</v>
      </c>
      <c r="D52" s="53" t="s">
        <v>431</v>
      </c>
      <c r="E52" s="54" t="str">
        <f t="shared" si="1"/>
        <v>4GF</v>
      </c>
      <c r="F52" s="78"/>
    </row>
    <row r="53" spans="2:6" ht="69.95" customHeight="1">
      <c r="B53" s="66" t="s">
        <v>345</v>
      </c>
      <c r="C53" s="51" t="s">
        <v>455</v>
      </c>
      <c r="D53" s="56">
        <v>260</v>
      </c>
      <c r="E53" s="54" t="str">
        <f t="shared" si="1"/>
        <v>4MP</v>
      </c>
      <c r="F53" s="79"/>
    </row>
    <row r="54" spans="2:6" ht="69.95" customHeight="1">
      <c r="B54" s="66" t="s">
        <v>344</v>
      </c>
      <c r="C54" s="51" t="s">
        <v>343</v>
      </c>
      <c r="D54" s="53" t="s">
        <v>431</v>
      </c>
      <c r="E54" s="54" t="str">
        <f t="shared" si="1"/>
        <v>4MN</v>
      </c>
      <c r="F54" s="79"/>
    </row>
    <row r="55" spans="2:6" ht="69.95" customHeight="1">
      <c r="B55" s="66" t="s">
        <v>346</v>
      </c>
      <c r="C55" s="51" t="s">
        <v>315</v>
      </c>
      <c r="D55" s="53" t="s">
        <v>431</v>
      </c>
      <c r="E55" s="54" t="str">
        <f t="shared" si="1"/>
        <v>4MQ</v>
      </c>
      <c r="F55" s="79"/>
    </row>
    <row r="56" spans="2:6" ht="69.95" customHeight="1">
      <c r="B56" s="66" t="s">
        <v>98</v>
      </c>
      <c r="C56" s="51" t="s">
        <v>515</v>
      </c>
      <c r="D56" s="56">
        <v>200</v>
      </c>
      <c r="E56" s="54" t="str">
        <f t="shared" si="1"/>
        <v>4RR</v>
      </c>
      <c r="F56" s="78" t="s">
        <v>677</v>
      </c>
    </row>
    <row r="57" spans="2:6" ht="81" customHeight="1">
      <c r="B57" s="66" t="s">
        <v>105</v>
      </c>
      <c r="C57" s="51" t="s">
        <v>419</v>
      </c>
      <c r="D57" s="56">
        <v>500</v>
      </c>
      <c r="E57" s="54" t="str">
        <f t="shared" si="1"/>
        <v>4SU</v>
      </c>
      <c r="F57" s="79" t="s">
        <v>678</v>
      </c>
    </row>
    <row r="58" spans="2:6" ht="69.95" customHeight="1">
      <c r="B58" s="66" t="s">
        <v>133</v>
      </c>
      <c r="C58" s="51" t="s">
        <v>316</v>
      </c>
      <c r="D58" s="53" t="s">
        <v>431</v>
      </c>
      <c r="E58" s="54" t="str">
        <f t="shared" si="1"/>
        <v>4UE</v>
      </c>
      <c r="F58" s="79"/>
    </row>
    <row r="59" spans="2:6" ht="69.95" customHeight="1">
      <c r="B59" s="66" t="s">
        <v>414</v>
      </c>
      <c r="C59" s="51" t="s">
        <v>58</v>
      </c>
      <c r="D59" s="53" t="s">
        <v>431</v>
      </c>
      <c r="E59" s="54" t="str">
        <f t="shared" si="1"/>
        <v>4WE</v>
      </c>
      <c r="F59" s="79"/>
    </row>
    <row r="60" spans="2:6" s="1" customFormat="1" ht="69.95" customHeight="1">
      <c r="B60" s="66" t="s">
        <v>523</v>
      </c>
      <c r="C60" s="51" t="s">
        <v>522</v>
      </c>
      <c r="D60" s="56">
        <v>70</v>
      </c>
      <c r="E60" s="54" t="str">
        <f t="shared" si="1"/>
        <v>4YV</v>
      </c>
      <c r="F60" s="143" t="s">
        <v>236</v>
      </c>
    </row>
    <row r="61" spans="2:6" ht="69.95" customHeight="1">
      <c r="B61" s="66" t="s">
        <v>363</v>
      </c>
      <c r="C61" s="51" t="s">
        <v>317</v>
      </c>
      <c r="D61" s="53" t="s">
        <v>431</v>
      </c>
      <c r="E61" s="54" t="str">
        <f t="shared" si="1"/>
        <v>505</v>
      </c>
      <c r="F61" s="79"/>
    </row>
    <row r="62" spans="2:6" ht="69.95" customHeight="1">
      <c r="B62" s="66" t="s">
        <v>125</v>
      </c>
      <c r="C62" s="51" t="s">
        <v>318</v>
      </c>
      <c r="D62" s="56">
        <v>140</v>
      </c>
      <c r="E62" s="54" t="str">
        <f t="shared" si="1"/>
        <v>525</v>
      </c>
      <c r="F62" s="79"/>
    </row>
    <row r="63" spans="2:6" ht="69.95" customHeight="1">
      <c r="B63" s="66" t="s">
        <v>140</v>
      </c>
      <c r="C63" s="51" t="s">
        <v>319</v>
      </c>
      <c r="D63" s="53" t="s">
        <v>431</v>
      </c>
      <c r="E63" s="54" t="str">
        <f t="shared" si="1"/>
        <v>52A</v>
      </c>
      <c r="F63" s="79"/>
    </row>
    <row r="64" spans="2:6" ht="69.95" customHeight="1">
      <c r="B64" s="66" t="s">
        <v>124</v>
      </c>
      <c r="C64" s="51" t="s">
        <v>320</v>
      </c>
      <c r="D64" s="56">
        <v>320</v>
      </c>
      <c r="E64" s="54" t="str">
        <f t="shared" si="1"/>
        <v>52B</v>
      </c>
      <c r="F64" s="78" t="s">
        <v>20</v>
      </c>
    </row>
    <row r="65" spans="2:6" ht="99.75" customHeight="1">
      <c r="B65" s="82" t="s">
        <v>691</v>
      </c>
      <c r="C65" s="51" t="s">
        <v>56</v>
      </c>
      <c r="D65" s="56">
        <v>570</v>
      </c>
      <c r="E65" s="54" t="str">
        <f t="shared" si="1"/>
        <v>57J</v>
      </c>
      <c r="F65" s="146" t="s">
        <v>376</v>
      </c>
    </row>
    <row r="66" spans="2:6" ht="69.95" customHeight="1">
      <c r="B66" s="66" t="s">
        <v>178</v>
      </c>
      <c r="C66" s="51" t="s">
        <v>322</v>
      </c>
      <c r="D66" s="53" t="s">
        <v>431</v>
      </c>
      <c r="E66" s="54" t="str">
        <f t="shared" si="1"/>
        <v>5DE</v>
      </c>
      <c r="F66" s="79"/>
    </row>
    <row r="67" spans="2:6" ht="69.95" customHeight="1">
      <c r="B67" s="66" t="s">
        <v>120</v>
      </c>
      <c r="C67" s="51" t="s">
        <v>119</v>
      </c>
      <c r="D67" s="56">
        <v>50</v>
      </c>
      <c r="E67" s="54" t="str">
        <f t="shared" si="1"/>
        <v>5KW</v>
      </c>
      <c r="F67" s="78" t="s">
        <v>686</v>
      </c>
    </row>
    <row r="68" spans="2:6" ht="69.95" customHeight="1">
      <c r="B68" s="66" t="s">
        <v>122</v>
      </c>
      <c r="C68" s="51" t="s">
        <v>123</v>
      </c>
      <c r="D68" s="53" t="s">
        <v>431</v>
      </c>
      <c r="E68" s="54" t="str">
        <f t="shared" si="1"/>
        <v>5VF</v>
      </c>
      <c r="F68" s="79"/>
    </row>
    <row r="69" spans="2:6" ht="69.95" customHeight="1">
      <c r="B69" s="66" t="s">
        <v>364</v>
      </c>
      <c r="C69" s="51" t="s">
        <v>324</v>
      </c>
      <c r="D69" s="53" t="s">
        <v>431</v>
      </c>
      <c r="E69" s="54" t="str">
        <f t="shared" si="1"/>
        <v>614</v>
      </c>
      <c r="F69" s="79"/>
    </row>
    <row r="70" spans="2:6" ht="69.95" customHeight="1">
      <c r="B70" s="66" t="s">
        <v>129</v>
      </c>
      <c r="C70" s="51" t="s">
        <v>325</v>
      </c>
      <c r="D70" s="53" t="s">
        <v>431</v>
      </c>
      <c r="E70" s="54" t="str">
        <f t="shared" si="1"/>
        <v>693</v>
      </c>
      <c r="F70" s="79"/>
    </row>
    <row r="71" spans="2:6" ht="69.95" customHeight="1">
      <c r="B71" s="66" t="s">
        <v>121</v>
      </c>
      <c r="C71" s="51" t="s">
        <v>2</v>
      </c>
      <c r="D71" s="56">
        <v>380</v>
      </c>
      <c r="E71" s="54" t="str">
        <f t="shared" si="1"/>
        <v>65W</v>
      </c>
      <c r="F71" s="78" t="s">
        <v>32</v>
      </c>
    </row>
    <row r="72" spans="2:6" ht="92.25" customHeight="1">
      <c r="B72" s="66" t="s">
        <v>127</v>
      </c>
      <c r="C72" s="51" t="s">
        <v>51</v>
      </c>
      <c r="D72" s="56">
        <v>80</v>
      </c>
      <c r="E72" s="54" t="str">
        <f t="shared" ref="E72:E84" si="2">C72</f>
        <v>68R</v>
      </c>
      <c r="F72" s="79" t="s">
        <v>22</v>
      </c>
    </row>
    <row r="73" spans="2:6" ht="108.75" customHeight="1">
      <c r="B73" s="82" t="s">
        <v>272</v>
      </c>
      <c r="C73" s="51" t="s">
        <v>14</v>
      </c>
      <c r="D73" s="56">
        <v>2080</v>
      </c>
      <c r="E73" s="54" t="str">
        <f t="shared" si="2"/>
        <v>6BT</v>
      </c>
      <c r="F73" s="78" t="s">
        <v>181</v>
      </c>
    </row>
    <row r="74" spans="2:6" s="34" customFormat="1" ht="94.5" customHeight="1">
      <c r="B74" s="82" t="s">
        <v>270</v>
      </c>
      <c r="C74" s="51" t="s">
        <v>269</v>
      </c>
      <c r="D74" s="56">
        <v>280</v>
      </c>
      <c r="E74" s="54" t="str">
        <f t="shared" si="2"/>
        <v>6FV</v>
      </c>
      <c r="F74" s="78" t="s">
        <v>28</v>
      </c>
    </row>
    <row r="75" spans="2:6" ht="69.95" customHeight="1">
      <c r="B75" s="66" t="s">
        <v>130</v>
      </c>
      <c r="C75" s="51" t="s">
        <v>326</v>
      </c>
      <c r="D75" s="56">
        <v>40</v>
      </c>
      <c r="E75" s="54" t="str">
        <f t="shared" si="2"/>
        <v>709</v>
      </c>
      <c r="F75" s="78" t="s">
        <v>24</v>
      </c>
    </row>
    <row r="76" spans="2:6" ht="89.25" customHeight="1">
      <c r="B76" s="66" t="s">
        <v>155</v>
      </c>
      <c r="C76" s="51" t="s">
        <v>327</v>
      </c>
      <c r="D76" s="53" t="s">
        <v>431</v>
      </c>
      <c r="E76" s="54" t="str">
        <f t="shared" si="2"/>
        <v>717</v>
      </c>
      <c r="F76" s="79"/>
    </row>
    <row r="77" spans="2:6" ht="69.95" customHeight="1">
      <c r="B77" s="66" t="s">
        <v>108</v>
      </c>
      <c r="C77" s="51" t="s">
        <v>328</v>
      </c>
      <c r="D77" s="56">
        <v>990</v>
      </c>
      <c r="E77" s="54" t="str">
        <f t="shared" si="2"/>
        <v>718</v>
      </c>
      <c r="F77" s="78" t="s">
        <v>31</v>
      </c>
    </row>
    <row r="78" spans="2:6" ht="69.95" customHeight="1">
      <c r="B78" s="66" t="s">
        <v>336</v>
      </c>
      <c r="C78" s="51" t="s">
        <v>131</v>
      </c>
      <c r="D78" s="56">
        <v>1350</v>
      </c>
      <c r="E78" s="54" t="str">
        <f t="shared" si="2"/>
        <v>727</v>
      </c>
      <c r="F78" s="78" t="s">
        <v>277</v>
      </c>
    </row>
    <row r="79" spans="2:6" ht="69.95" customHeight="1">
      <c r="B79" s="66" t="s">
        <v>132</v>
      </c>
      <c r="C79" s="51" t="s">
        <v>329</v>
      </c>
      <c r="D79" s="56">
        <v>870</v>
      </c>
      <c r="E79" s="54" t="str">
        <f t="shared" si="2"/>
        <v>732</v>
      </c>
      <c r="F79" s="78" t="s">
        <v>680</v>
      </c>
    </row>
    <row r="80" spans="2:6" ht="69.95" customHeight="1">
      <c r="B80" s="66" t="s">
        <v>157</v>
      </c>
      <c r="C80" s="51" t="s">
        <v>331</v>
      </c>
      <c r="D80" s="53" t="s">
        <v>431</v>
      </c>
      <c r="E80" s="54" t="str">
        <f t="shared" si="2"/>
        <v>923</v>
      </c>
      <c r="F80" s="79"/>
    </row>
    <row r="81" spans="2:6" ht="69.95" customHeight="1">
      <c r="B81" s="66" t="s">
        <v>136</v>
      </c>
      <c r="C81" s="51" t="s">
        <v>135</v>
      </c>
      <c r="D81" s="56">
        <v>140</v>
      </c>
      <c r="E81" s="54" t="str">
        <f t="shared" si="2"/>
        <v>924</v>
      </c>
      <c r="F81" s="79"/>
    </row>
    <row r="82" spans="2:6" ht="69.95" customHeight="1">
      <c r="B82" s="66" t="s">
        <v>137</v>
      </c>
      <c r="C82" s="51" t="s">
        <v>332</v>
      </c>
      <c r="D82" s="56">
        <v>380</v>
      </c>
      <c r="E82" s="54" t="str">
        <f t="shared" si="2"/>
        <v>926</v>
      </c>
      <c r="F82" s="78" t="s">
        <v>673</v>
      </c>
    </row>
    <row r="83" spans="2:6" ht="69.95" customHeight="1">
      <c r="B83" s="66" t="s">
        <v>139</v>
      </c>
      <c r="C83" s="51" t="s">
        <v>138</v>
      </c>
      <c r="D83" s="53" t="s">
        <v>431</v>
      </c>
      <c r="E83" s="54" t="str">
        <f t="shared" si="2"/>
        <v>976</v>
      </c>
      <c r="F83" s="78"/>
    </row>
    <row r="84" spans="2:6" ht="69.95" customHeight="1">
      <c r="B84" s="66" t="s">
        <v>142</v>
      </c>
      <c r="C84" s="51" t="s">
        <v>141</v>
      </c>
      <c r="D84" s="53" t="s">
        <v>431</v>
      </c>
      <c r="E84" s="54" t="str">
        <f t="shared" si="2"/>
        <v>989</v>
      </c>
      <c r="F84" s="79"/>
    </row>
    <row r="85" spans="2:6" ht="69.95" customHeight="1">
      <c r="B85" s="326" t="s">
        <v>381</v>
      </c>
      <c r="C85" s="327"/>
      <c r="D85" s="327"/>
      <c r="E85" s="327"/>
      <c r="F85" s="328"/>
    </row>
    <row r="86" spans="2:6" ht="69.95" customHeight="1">
      <c r="B86" s="66" t="s">
        <v>348</v>
      </c>
      <c r="C86" s="51" t="s">
        <v>306</v>
      </c>
      <c r="D86" s="56">
        <v>500</v>
      </c>
      <c r="E86" s="54" t="str">
        <f t="shared" ref="E86:E90" si="3">C86</f>
        <v>420</v>
      </c>
      <c r="F86" s="79"/>
    </row>
    <row r="87" spans="2:6" ht="69.95" customHeight="1">
      <c r="B87" s="66" t="s">
        <v>349</v>
      </c>
      <c r="C87" s="51" t="s">
        <v>307</v>
      </c>
      <c r="D87" s="56">
        <v>500</v>
      </c>
      <c r="E87" s="54" t="str">
        <f t="shared" si="3"/>
        <v>421</v>
      </c>
      <c r="F87" s="79"/>
    </row>
    <row r="88" spans="2:6" ht="69.95" customHeight="1">
      <c r="B88" s="66" t="s">
        <v>352</v>
      </c>
      <c r="C88" s="51" t="s">
        <v>310</v>
      </c>
      <c r="D88" s="53" t="s">
        <v>431</v>
      </c>
      <c r="E88" s="54" t="str">
        <f t="shared" si="3"/>
        <v>433</v>
      </c>
      <c r="F88" s="128"/>
    </row>
    <row r="89" spans="2:6" ht="69.95" customHeight="1">
      <c r="B89" s="66" t="s">
        <v>144</v>
      </c>
      <c r="C89" s="51" t="s">
        <v>505</v>
      </c>
      <c r="D89" s="56">
        <v>990</v>
      </c>
      <c r="E89" s="54" t="str">
        <f t="shared" si="3"/>
        <v>435</v>
      </c>
      <c r="F89" s="79"/>
    </row>
    <row r="90" spans="2:6" ht="69.95" customHeight="1">
      <c r="B90" s="66" t="s">
        <v>143</v>
      </c>
      <c r="C90" s="51" t="s">
        <v>311</v>
      </c>
      <c r="D90" s="56">
        <v>990</v>
      </c>
      <c r="E90" s="54" t="str">
        <f t="shared" si="3"/>
        <v>439</v>
      </c>
      <c r="F90" s="79"/>
    </row>
    <row r="91" spans="2:6" ht="69.95" customHeight="1">
      <c r="B91" s="245" t="s">
        <v>104</v>
      </c>
      <c r="C91" s="236" t="s">
        <v>661</v>
      </c>
      <c r="D91" s="56">
        <v>990</v>
      </c>
      <c r="E91" s="237" t="str">
        <f>C91</f>
        <v>55Ε</v>
      </c>
      <c r="F91" s="246" t="s">
        <v>662</v>
      </c>
    </row>
    <row r="92" spans="2:6" ht="69.95" customHeight="1">
      <c r="B92" s="326" t="s">
        <v>382</v>
      </c>
      <c r="C92" s="327"/>
      <c r="D92" s="327"/>
      <c r="E92" s="327"/>
      <c r="F92" s="328"/>
    </row>
    <row r="93" spans="2:6" ht="175.5" customHeight="1">
      <c r="B93" s="130" t="s">
        <v>425</v>
      </c>
      <c r="C93" s="51" t="s">
        <v>323</v>
      </c>
      <c r="D93" s="56">
        <v>930</v>
      </c>
      <c r="E93" s="54" t="str">
        <f t="shared" ref="E93:E94" si="4">C93</f>
        <v>5RH</v>
      </c>
      <c r="F93" s="79" t="s">
        <v>35</v>
      </c>
    </row>
    <row r="94" spans="2:6" ht="105.75" customHeight="1">
      <c r="B94" s="130" t="s">
        <v>521</v>
      </c>
      <c r="C94" s="51" t="s">
        <v>15</v>
      </c>
      <c r="D94" s="56">
        <v>1470</v>
      </c>
      <c r="E94" s="54" t="str">
        <f t="shared" si="4"/>
        <v>6KE</v>
      </c>
      <c r="F94" s="78" t="s">
        <v>1</v>
      </c>
    </row>
    <row r="95" spans="2:6" ht="213.75" customHeight="1">
      <c r="B95" s="243" t="s">
        <v>671</v>
      </c>
      <c r="C95" s="51" t="s">
        <v>663</v>
      </c>
      <c r="D95" s="56">
        <v>940</v>
      </c>
      <c r="E95" s="54" t="str">
        <f>C95</f>
        <v>6YU</v>
      </c>
      <c r="F95" s="244" t="s">
        <v>664</v>
      </c>
    </row>
    <row r="96" spans="2:6" s="1" customFormat="1" ht="69.95" customHeight="1">
      <c r="B96" s="336" t="s">
        <v>357</v>
      </c>
      <c r="C96" s="336"/>
      <c r="D96" s="336"/>
      <c r="E96" s="336"/>
      <c r="F96" s="336"/>
    </row>
    <row r="97" spans="2:7" ht="69.95" customHeight="1">
      <c r="B97" s="66" t="s">
        <v>4</v>
      </c>
      <c r="C97" s="51" t="s">
        <v>281</v>
      </c>
      <c r="D97" s="56">
        <v>380</v>
      </c>
      <c r="E97" s="54" t="str">
        <f t="shared" ref="E97:E106" si="5">C97</f>
        <v>5B2</v>
      </c>
      <c r="F97" s="78"/>
      <c r="G97" s="1"/>
    </row>
    <row r="98" spans="2:7" ht="69.95" customHeight="1">
      <c r="B98" s="66" t="s">
        <v>5</v>
      </c>
      <c r="C98" s="51" t="s">
        <v>406</v>
      </c>
      <c r="D98" s="56">
        <v>380</v>
      </c>
      <c r="E98" s="54" t="str">
        <f t="shared" si="5"/>
        <v>5CA</v>
      </c>
      <c r="F98" s="78"/>
    </row>
    <row r="99" spans="2:7" ht="69.95" customHeight="1">
      <c r="B99" s="66" t="s">
        <v>7</v>
      </c>
      <c r="C99" s="51" t="s">
        <v>407</v>
      </c>
      <c r="D99" s="56">
        <v>680</v>
      </c>
      <c r="E99" s="54" t="str">
        <f t="shared" si="5"/>
        <v>5CC</v>
      </c>
      <c r="F99" s="78"/>
    </row>
    <row r="100" spans="2:7" ht="69.95" customHeight="1">
      <c r="B100" s="66" t="s">
        <v>9</v>
      </c>
      <c r="C100" s="51" t="s">
        <v>8</v>
      </c>
      <c r="D100" s="56">
        <v>680</v>
      </c>
      <c r="E100" s="54" t="str">
        <f t="shared" si="5"/>
        <v>5CD</v>
      </c>
      <c r="F100" s="78"/>
    </row>
    <row r="101" spans="2:7" ht="69.95" customHeight="1">
      <c r="B101" s="66" t="s">
        <v>11</v>
      </c>
      <c r="C101" s="51" t="s">
        <v>13</v>
      </c>
      <c r="D101" s="56">
        <v>680</v>
      </c>
      <c r="E101" s="54" t="str">
        <f t="shared" si="5"/>
        <v>5CE</v>
      </c>
      <c r="F101" s="78"/>
    </row>
    <row r="102" spans="2:7" ht="69.95" customHeight="1">
      <c r="B102" s="66" t="s">
        <v>174</v>
      </c>
      <c r="C102" s="51" t="s">
        <v>408</v>
      </c>
      <c r="D102" s="56">
        <v>0</v>
      </c>
      <c r="E102" s="54" t="str">
        <f t="shared" si="5"/>
        <v>5CF</v>
      </c>
      <c r="F102" s="78"/>
    </row>
    <row r="103" spans="2:7" s="34" customFormat="1" ht="69.95" customHeight="1">
      <c r="B103" s="66" t="s">
        <v>47</v>
      </c>
      <c r="C103" s="51" t="s">
        <v>48</v>
      </c>
      <c r="D103" s="56">
        <v>680</v>
      </c>
      <c r="E103" s="54" t="str">
        <f t="shared" si="5"/>
        <v>5DT</v>
      </c>
      <c r="F103" s="78"/>
    </row>
    <row r="104" spans="2:7" ht="69.95" customHeight="1">
      <c r="B104" s="66" t="s">
        <v>12</v>
      </c>
      <c r="C104" s="51" t="s">
        <v>321</v>
      </c>
      <c r="D104" s="56">
        <v>680</v>
      </c>
      <c r="E104" s="54" t="str">
        <f t="shared" si="5"/>
        <v>58B</v>
      </c>
      <c r="F104" s="78"/>
    </row>
    <row r="105" spans="2:7" ht="69.95" customHeight="1">
      <c r="B105" s="66" t="s">
        <v>6</v>
      </c>
      <c r="C105" s="51" t="s">
        <v>289</v>
      </c>
      <c r="D105" s="56">
        <v>680</v>
      </c>
      <c r="E105" s="54" t="str">
        <f t="shared" si="5"/>
        <v>210</v>
      </c>
      <c r="F105" s="78"/>
    </row>
    <row r="106" spans="2:7" ht="69.95" customHeight="1" thickBot="1">
      <c r="B106" s="66" t="s">
        <v>10</v>
      </c>
      <c r="C106" s="51" t="s">
        <v>295</v>
      </c>
      <c r="D106" s="56">
        <v>2300</v>
      </c>
      <c r="E106" s="54" t="str">
        <f t="shared" si="5"/>
        <v>270</v>
      </c>
      <c r="F106" s="78" t="s">
        <v>681</v>
      </c>
    </row>
    <row r="107" spans="2:7" s="1" customFormat="1" ht="44.25" customHeight="1">
      <c r="B107" s="41" t="s">
        <v>440</v>
      </c>
      <c r="C107" s="42"/>
      <c r="D107" s="42"/>
      <c r="E107" s="28"/>
      <c r="F107" s="36"/>
      <c r="G107" s="23"/>
    </row>
    <row r="108" spans="2:7" s="1" customFormat="1" ht="30.75" thickBot="1">
      <c r="B108" s="29" t="s">
        <v>454</v>
      </c>
      <c r="C108" s="30"/>
      <c r="D108" s="30"/>
      <c r="E108" s="37"/>
      <c r="F108" s="38"/>
      <c r="G108" s="23"/>
    </row>
    <row r="109" spans="2:7" ht="15"/>
    <row r="110" spans="2:7" ht="15"/>
    <row r="111" spans="2:7" ht="15"/>
    <row r="112" spans="2:7" ht="15"/>
    <row r="113" ht="15"/>
    <row r="114" ht="15"/>
    <row r="115" ht="15"/>
    <row r="116" ht="15"/>
    <row r="117" ht="15"/>
    <row r="118" ht="15"/>
    <row r="119" ht="15"/>
    <row r="120" ht="15"/>
    <row r="121" ht="15"/>
    <row r="122" ht="15"/>
    <row r="123" ht="15"/>
    <row r="124" ht="15"/>
    <row r="125" ht="15"/>
    <row r="126" ht="15"/>
    <row r="127" ht="15"/>
    <row r="128" ht="15"/>
    <row r="129" ht="15"/>
    <row r="130" ht="15"/>
    <row r="131" ht="15"/>
    <row r="132" ht="15"/>
    <row r="133" ht="15"/>
    <row r="134" ht="15"/>
    <row r="135" ht="15"/>
    <row r="136" ht="15"/>
    <row r="137" ht="15"/>
    <row r="138" ht="15"/>
    <row r="139" ht="15"/>
    <row r="140" ht="15"/>
    <row r="141" ht="15"/>
    <row r="142" ht="15"/>
    <row r="143" ht="15"/>
    <row r="144" ht="15"/>
    <row r="145" ht="15"/>
    <row r="146" ht="15"/>
    <row r="147" ht="15"/>
    <row r="148" ht="15"/>
    <row r="149" ht="15"/>
    <row r="150" ht="15"/>
  </sheetData>
  <mergeCells count="9">
    <mergeCell ref="B96:F96"/>
    <mergeCell ref="B1:C5"/>
    <mergeCell ref="E1:F5"/>
    <mergeCell ref="E6:F6"/>
    <mergeCell ref="B92:F92"/>
    <mergeCell ref="B6:C6"/>
    <mergeCell ref="B7:C7"/>
    <mergeCell ref="B85:F85"/>
    <mergeCell ref="E7:F7"/>
  </mergeCells>
  <phoneticPr fontId="91" type="noConversion"/>
  <conditionalFormatting sqref="D97:D106 D86:D90 D93:D94 D9:D84">
    <cfRule type="cellIs" dxfId="3" priority="5" stopIfTrue="1" operator="equal">
      <formula>"?"</formula>
    </cfRule>
  </conditionalFormatting>
  <conditionalFormatting sqref="D91">
    <cfRule type="cellIs" dxfId="2" priority="3" stopIfTrue="1" operator="equal">
      <formula>"?"</formula>
    </cfRule>
  </conditionalFormatting>
  <conditionalFormatting sqref="D95">
    <cfRule type="cellIs" dxfId="1" priority="2" stopIfTrue="1" operator="equal">
      <formula>"?"</formula>
    </cfRule>
  </conditionalFormatting>
  <conditionalFormatting sqref="D6">
    <cfRule type="cellIs" dxfId="0" priority="1" stopIfTrue="1" operator="equal">
      <formula>"?"</formula>
    </cfRule>
  </conditionalFormatting>
  <hyperlinks>
    <hyperlink ref="B7:C7" location="'ΠΕΡΙΛΗΨΗ ΠΡΟΤΕΙΝΟΜΕΝΩΝ ΤΙΜΩΝ'!A1" display="Περίληψη προτεινόμενων τιμών"/>
  </hyperlinks>
  <printOptions horizontalCentered="1"/>
  <pageMargins left="0.38" right="0.41" top="0.55118110236220474" bottom="0.51181102362204722" header="0.51181102362204722" footer="0.51181102362204722"/>
  <pageSetup paperSize="9" scale="16" fitToHeight="2" orientation="portrait" r:id="rId1"/>
  <headerFooter alignWithMargins="0"/>
  <rowBreaks count="1" manualBreakCount="1">
    <brk id="57" min="1"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10"/>
  </sheetPr>
  <dimension ref="A1"/>
  <sheetViews>
    <sheetView workbookViewId="0">
      <selection activeCell="H28" sqref="H28"/>
    </sheetView>
  </sheetViews>
  <sheetFormatPr defaultRowHeight="12.75"/>
  <sheetData/>
  <phoneticPr fontId="91"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I131"/>
  <sheetViews>
    <sheetView view="pageBreakPreview" topLeftCell="B1" zoomScale="27" zoomScaleNormal="25" zoomScaleSheetLayoutView="27" workbookViewId="0">
      <selection activeCell="F10" sqref="F10"/>
    </sheetView>
  </sheetViews>
  <sheetFormatPr defaultColWidth="28" defaultRowHeight="52.5" customHeight="1"/>
  <cols>
    <col min="1" max="1" width="14.42578125" style="228" hidden="1" customWidth="1"/>
    <col min="2" max="2" width="222.7109375" style="228" customWidth="1"/>
    <col min="3" max="3" width="19.5703125" style="228" customWidth="1"/>
    <col min="4" max="4" width="50.7109375" style="228" customWidth="1"/>
    <col min="5" max="5" width="19.5703125" style="228" customWidth="1"/>
    <col min="6" max="6" width="222.7109375" style="228" customWidth="1"/>
    <col min="7" max="16384" width="28" style="228"/>
  </cols>
  <sheetData>
    <row r="1" spans="2:6" ht="61.5" customHeight="1">
      <c r="B1" s="316" t="s">
        <v>488</v>
      </c>
      <c r="C1" s="317"/>
      <c r="D1" s="63" t="s">
        <v>374</v>
      </c>
      <c r="E1" s="320"/>
      <c r="F1" s="321"/>
    </row>
    <row r="2" spans="2:6" ht="108" customHeight="1">
      <c r="B2" s="318"/>
      <c r="C2" s="319"/>
      <c r="D2" s="60" t="s">
        <v>639</v>
      </c>
      <c r="E2" s="322"/>
      <c r="F2" s="323"/>
    </row>
    <row r="3" spans="2:6" ht="72" customHeight="1">
      <c r="B3" s="318"/>
      <c r="C3" s="319"/>
      <c r="D3" s="60">
        <v>875</v>
      </c>
      <c r="E3" s="322"/>
      <c r="F3" s="323"/>
    </row>
    <row r="4" spans="2:6" ht="69" customHeight="1">
      <c r="B4" s="318"/>
      <c r="C4" s="319"/>
      <c r="D4" s="60" t="s">
        <v>379</v>
      </c>
      <c r="E4" s="322"/>
      <c r="F4" s="323"/>
    </row>
    <row r="5" spans="2:6" ht="61.5" customHeight="1">
      <c r="B5" s="318"/>
      <c r="C5" s="319"/>
      <c r="D5" s="61" t="s">
        <v>380</v>
      </c>
      <c r="E5" s="322"/>
      <c r="F5" s="323"/>
    </row>
    <row r="6" spans="2:6" ht="69" customHeight="1">
      <c r="B6" s="324" t="s">
        <v>427</v>
      </c>
      <c r="C6" s="325"/>
      <c r="D6" s="47">
        <v>16800</v>
      </c>
      <c r="E6" s="310"/>
      <c r="F6" s="311"/>
    </row>
    <row r="7" spans="2:6" ht="52.5" customHeight="1">
      <c r="B7" s="312" t="s">
        <v>226</v>
      </c>
      <c r="C7" s="313"/>
      <c r="D7" s="48" t="s">
        <v>689</v>
      </c>
      <c r="E7" s="310"/>
      <c r="F7" s="311"/>
    </row>
    <row r="8" spans="2:6" ht="69.95" customHeight="1">
      <c r="B8" s="64" t="s">
        <v>373</v>
      </c>
      <c r="C8" s="49" t="s">
        <v>429</v>
      </c>
      <c r="D8" s="50"/>
      <c r="E8" s="49" t="s">
        <v>429</v>
      </c>
      <c r="F8" s="65" t="s">
        <v>372</v>
      </c>
    </row>
    <row r="9" spans="2:6" ht="69.95" customHeight="1">
      <c r="B9" s="66" t="s">
        <v>77</v>
      </c>
      <c r="C9" s="51"/>
      <c r="D9" s="53" t="s">
        <v>431</v>
      </c>
      <c r="E9" s="54"/>
      <c r="F9" s="78"/>
    </row>
    <row r="10" spans="2:6" ht="69.95" customHeight="1">
      <c r="B10" s="66" t="s">
        <v>78</v>
      </c>
      <c r="C10" s="51"/>
      <c r="D10" s="53" t="s">
        <v>431</v>
      </c>
      <c r="E10" s="54"/>
      <c r="F10" s="79"/>
    </row>
    <row r="11" spans="2:6" ht="69.95" customHeight="1">
      <c r="B11" s="66" t="s">
        <v>75</v>
      </c>
      <c r="C11" s="51"/>
      <c r="D11" s="53" t="s">
        <v>431</v>
      </c>
      <c r="E11" s="54"/>
      <c r="F11" s="79"/>
    </row>
    <row r="12" spans="2:6" ht="69.95" customHeight="1">
      <c r="B12" s="66" t="s">
        <v>464</v>
      </c>
      <c r="C12" s="51"/>
      <c r="D12" s="53" t="s">
        <v>431</v>
      </c>
      <c r="E12" s="54"/>
      <c r="F12" s="79"/>
    </row>
    <row r="13" spans="2:6" ht="69.95" customHeight="1">
      <c r="B13" s="66" t="s">
        <v>63</v>
      </c>
      <c r="C13" s="51"/>
      <c r="D13" s="53" t="s">
        <v>431</v>
      </c>
      <c r="E13" s="54"/>
      <c r="F13" s="79"/>
    </row>
    <row r="14" spans="2:6" ht="69.95" customHeight="1">
      <c r="B14" s="66" t="s">
        <v>64</v>
      </c>
      <c r="C14" s="51"/>
      <c r="D14" s="53" t="s">
        <v>431</v>
      </c>
      <c r="E14" s="54"/>
      <c r="F14" s="79"/>
    </row>
    <row r="15" spans="2:6" ht="69.95" customHeight="1">
      <c r="B15" s="66" t="s">
        <v>65</v>
      </c>
      <c r="C15" s="51"/>
      <c r="D15" s="53" t="s">
        <v>431</v>
      </c>
      <c r="E15" s="54"/>
      <c r="F15" s="79"/>
    </row>
    <row r="16" spans="2:6" ht="69.95" customHeight="1">
      <c r="B16" s="66" t="s">
        <v>66</v>
      </c>
      <c r="C16" s="51"/>
      <c r="D16" s="53" t="s">
        <v>431</v>
      </c>
      <c r="E16" s="54"/>
      <c r="F16" s="79"/>
    </row>
    <row r="17" spans="2:6" ht="69.95" customHeight="1">
      <c r="B17" s="66" t="s">
        <v>359</v>
      </c>
      <c r="C17" s="51"/>
      <c r="D17" s="53" t="s">
        <v>431</v>
      </c>
      <c r="E17" s="54"/>
      <c r="F17" s="79"/>
    </row>
    <row r="18" spans="2:6" ht="69.95" customHeight="1">
      <c r="B18" s="66" t="s">
        <v>67</v>
      </c>
      <c r="C18" s="51" t="s">
        <v>430</v>
      </c>
      <c r="D18" s="53" t="s">
        <v>431</v>
      </c>
      <c r="E18" s="54" t="str">
        <f t="shared" ref="E18:E48" si="0">C18</f>
        <v>008</v>
      </c>
      <c r="F18" s="79"/>
    </row>
    <row r="19" spans="2:6" ht="69.95" customHeight="1">
      <c r="B19" s="66" t="s">
        <v>365</v>
      </c>
      <c r="C19" s="51" t="s">
        <v>433</v>
      </c>
      <c r="D19" s="53" t="s">
        <v>431</v>
      </c>
      <c r="E19" s="54" t="str">
        <f t="shared" si="0"/>
        <v>009</v>
      </c>
      <c r="F19" s="79"/>
    </row>
    <row r="20" spans="2:6" ht="69.95" customHeight="1">
      <c r="B20" s="66" t="s">
        <v>76</v>
      </c>
      <c r="C20" s="51" t="s">
        <v>158</v>
      </c>
      <c r="D20" s="56">
        <v>55</v>
      </c>
      <c r="E20" s="54" t="str">
        <f t="shared" si="0"/>
        <v>018</v>
      </c>
      <c r="F20" s="79"/>
    </row>
    <row r="21" spans="2:6" ht="69.95" customHeight="1">
      <c r="B21" s="66" t="s">
        <v>69</v>
      </c>
      <c r="C21" s="51" t="s">
        <v>285</v>
      </c>
      <c r="D21" s="53" t="s">
        <v>431</v>
      </c>
      <c r="E21" s="54" t="str">
        <f t="shared" si="0"/>
        <v>028</v>
      </c>
      <c r="F21" s="79"/>
    </row>
    <row r="22" spans="2:6" ht="69.95" customHeight="1">
      <c r="B22" s="66" t="s">
        <v>73</v>
      </c>
      <c r="C22" s="51" t="s">
        <v>435</v>
      </c>
      <c r="D22" s="53" t="s">
        <v>431</v>
      </c>
      <c r="E22" s="54" t="str">
        <f t="shared" si="0"/>
        <v>041</v>
      </c>
      <c r="F22" s="79"/>
    </row>
    <row r="23" spans="2:6" ht="69.95" customHeight="1">
      <c r="B23" s="66" t="s">
        <v>180</v>
      </c>
      <c r="C23" s="59" t="s">
        <v>179</v>
      </c>
      <c r="D23" s="53" t="s">
        <v>431</v>
      </c>
      <c r="E23" s="54" t="str">
        <f t="shared" si="0"/>
        <v>052</v>
      </c>
      <c r="F23" s="79"/>
    </row>
    <row r="24" spans="2:6" ht="69.95" customHeight="1">
      <c r="B24" s="66" t="s">
        <v>506</v>
      </c>
      <c r="C24" s="51" t="s">
        <v>507</v>
      </c>
      <c r="D24" s="56">
        <v>30</v>
      </c>
      <c r="E24" s="54" t="str">
        <f t="shared" si="0"/>
        <v>064</v>
      </c>
      <c r="F24" s="79"/>
    </row>
    <row r="25" spans="2:6" ht="69.95" customHeight="1">
      <c r="B25" s="66" t="s">
        <v>145</v>
      </c>
      <c r="C25" s="51" t="s">
        <v>504</v>
      </c>
      <c r="D25" s="56">
        <v>165</v>
      </c>
      <c r="E25" s="54" t="str">
        <f t="shared" si="0"/>
        <v>070</v>
      </c>
      <c r="F25" s="79"/>
    </row>
    <row r="26" spans="2:6" ht="69.95" customHeight="1">
      <c r="B26" s="66" t="s">
        <v>436</v>
      </c>
      <c r="C26" s="51" t="s">
        <v>437</v>
      </c>
      <c r="D26" s="56">
        <v>215</v>
      </c>
      <c r="E26" s="54" t="str">
        <f t="shared" si="0"/>
        <v>097</v>
      </c>
      <c r="F26" s="73" t="s">
        <v>530</v>
      </c>
    </row>
    <row r="27" spans="2:6" ht="69.95" customHeight="1">
      <c r="B27" s="66" t="s">
        <v>245</v>
      </c>
      <c r="C27" s="51">
        <v>102</v>
      </c>
      <c r="D27" s="56">
        <v>165</v>
      </c>
      <c r="E27" s="54">
        <f t="shared" si="0"/>
        <v>102</v>
      </c>
      <c r="F27" s="79"/>
    </row>
    <row r="28" spans="2:6" ht="69.95" customHeight="1">
      <c r="B28" s="66" t="s">
        <v>146</v>
      </c>
      <c r="C28" s="51">
        <v>132</v>
      </c>
      <c r="D28" s="56">
        <v>135</v>
      </c>
      <c r="E28" s="54">
        <f t="shared" si="0"/>
        <v>132</v>
      </c>
      <c r="F28" s="79"/>
    </row>
    <row r="29" spans="2:6" ht="69.95" customHeight="1">
      <c r="B29" s="66" t="s">
        <v>282</v>
      </c>
      <c r="C29" s="51">
        <v>140</v>
      </c>
      <c r="D29" s="53" t="s">
        <v>431</v>
      </c>
      <c r="E29" s="54">
        <f t="shared" si="0"/>
        <v>140</v>
      </c>
      <c r="F29" s="79"/>
    </row>
    <row r="30" spans="2:6" ht="69.95" customHeight="1">
      <c r="B30" s="66" t="s">
        <v>62</v>
      </c>
      <c r="C30" s="51">
        <v>150</v>
      </c>
      <c r="D30" s="53" t="s">
        <v>431</v>
      </c>
      <c r="E30" s="54">
        <f t="shared" si="0"/>
        <v>150</v>
      </c>
      <c r="F30" s="79"/>
    </row>
    <row r="31" spans="2:6" s="235" customFormat="1" ht="69.95" customHeight="1">
      <c r="B31" s="239" t="s">
        <v>656</v>
      </c>
      <c r="C31" s="51">
        <v>180</v>
      </c>
      <c r="D31" s="58">
        <v>2000</v>
      </c>
      <c r="E31" s="54">
        <f>C31</f>
        <v>180</v>
      </c>
      <c r="F31" s="240" t="s">
        <v>657</v>
      </c>
    </row>
    <row r="32" spans="2:6" ht="69.95" customHeight="1">
      <c r="B32" s="66" t="s">
        <v>438</v>
      </c>
      <c r="C32" s="51">
        <v>211</v>
      </c>
      <c r="D32" s="56">
        <v>1140</v>
      </c>
      <c r="E32" s="54">
        <f t="shared" si="0"/>
        <v>211</v>
      </c>
      <c r="F32" s="73" t="s">
        <v>545</v>
      </c>
    </row>
    <row r="33" spans="2:6" ht="69.95" customHeight="1">
      <c r="B33" s="66" t="s">
        <v>147</v>
      </c>
      <c r="C33" s="51">
        <v>213</v>
      </c>
      <c r="D33" s="56">
        <v>315</v>
      </c>
      <c r="E33" s="54">
        <f t="shared" si="0"/>
        <v>213</v>
      </c>
      <c r="F33" s="73" t="s">
        <v>389</v>
      </c>
    </row>
    <row r="34" spans="2:6" ht="75" customHeight="1">
      <c r="B34" s="66" t="s">
        <v>439</v>
      </c>
      <c r="C34" s="51">
        <v>230</v>
      </c>
      <c r="D34" s="56">
        <v>735</v>
      </c>
      <c r="E34" s="54">
        <f t="shared" si="0"/>
        <v>230</v>
      </c>
      <c r="F34" s="75" t="s">
        <v>534</v>
      </c>
    </row>
    <row r="35" spans="2:6" ht="86.25" customHeight="1">
      <c r="B35" s="66" t="s">
        <v>420</v>
      </c>
      <c r="C35" s="51">
        <v>245</v>
      </c>
      <c r="D35" s="53" t="s">
        <v>431</v>
      </c>
      <c r="E35" s="54">
        <f t="shared" si="0"/>
        <v>245</v>
      </c>
      <c r="F35" s="75" t="s">
        <v>257</v>
      </c>
    </row>
    <row r="36" spans="2:6" ht="69.95" customHeight="1">
      <c r="B36" s="66" t="s">
        <v>248</v>
      </c>
      <c r="C36" s="51">
        <v>321</v>
      </c>
      <c r="D36" s="53" t="s">
        <v>431</v>
      </c>
      <c r="E36" s="54">
        <f t="shared" si="0"/>
        <v>321</v>
      </c>
      <c r="F36" s="79"/>
    </row>
    <row r="37" spans="2:6" ht="69.95" customHeight="1">
      <c r="B37" s="66" t="s">
        <v>516</v>
      </c>
      <c r="C37" s="51">
        <v>365</v>
      </c>
      <c r="D37" s="56">
        <v>360</v>
      </c>
      <c r="E37" s="54">
        <f t="shared" si="0"/>
        <v>365</v>
      </c>
      <c r="F37" s="79" t="s">
        <v>574</v>
      </c>
    </row>
    <row r="38" spans="2:6" ht="69.95" customHeight="1">
      <c r="B38" s="66" t="s">
        <v>53</v>
      </c>
      <c r="C38" s="51">
        <v>392</v>
      </c>
      <c r="D38" s="53" t="s">
        <v>431</v>
      </c>
      <c r="E38" s="54">
        <f t="shared" si="0"/>
        <v>392</v>
      </c>
      <c r="F38" s="73"/>
    </row>
    <row r="39" spans="2:6" ht="69.95" customHeight="1">
      <c r="B39" s="66" t="s">
        <v>396</v>
      </c>
      <c r="C39" s="51">
        <v>396</v>
      </c>
      <c r="D39" s="56">
        <v>70</v>
      </c>
      <c r="E39" s="54">
        <f t="shared" si="0"/>
        <v>396</v>
      </c>
      <c r="F39" s="79"/>
    </row>
    <row r="40" spans="2:6" ht="69.95" customHeight="1">
      <c r="B40" s="66" t="s">
        <v>556</v>
      </c>
      <c r="C40" s="51">
        <v>400</v>
      </c>
      <c r="D40" s="56">
        <v>885</v>
      </c>
      <c r="E40" s="54">
        <f t="shared" si="0"/>
        <v>400</v>
      </c>
      <c r="F40" s="73" t="s">
        <v>545</v>
      </c>
    </row>
    <row r="41" spans="2:6" ht="69.95" customHeight="1">
      <c r="B41" s="66" t="s">
        <v>176</v>
      </c>
      <c r="C41" s="51">
        <v>409</v>
      </c>
      <c r="D41" s="56">
        <v>165</v>
      </c>
      <c r="E41" s="54">
        <f t="shared" si="0"/>
        <v>409</v>
      </c>
      <c r="F41" s="75" t="s">
        <v>531</v>
      </c>
    </row>
    <row r="42" spans="2:6" ht="69.95" customHeight="1">
      <c r="B42" s="66" t="s">
        <v>467</v>
      </c>
      <c r="C42" s="51">
        <v>416</v>
      </c>
      <c r="D42" s="56">
        <v>215</v>
      </c>
      <c r="E42" s="54">
        <f t="shared" si="0"/>
        <v>416</v>
      </c>
      <c r="F42" s="79"/>
    </row>
    <row r="43" spans="2:6" ht="69.95" customHeight="1">
      <c r="B43" s="66" t="s">
        <v>397</v>
      </c>
      <c r="C43" s="51">
        <v>441</v>
      </c>
      <c r="D43" s="56">
        <v>215</v>
      </c>
      <c r="E43" s="54">
        <f t="shared" si="0"/>
        <v>441</v>
      </c>
      <c r="F43" s="79"/>
    </row>
    <row r="44" spans="2:6" ht="69.95" customHeight="1">
      <c r="B44" s="66" t="s">
        <v>153</v>
      </c>
      <c r="C44" s="51">
        <v>452</v>
      </c>
      <c r="D44" s="56">
        <v>215</v>
      </c>
      <c r="E44" s="54">
        <f t="shared" si="0"/>
        <v>452</v>
      </c>
      <c r="F44" s="73" t="s">
        <v>545</v>
      </c>
    </row>
    <row r="45" spans="2:6" ht="69.95" customHeight="1">
      <c r="B45" s="66" t="s">
        <v>249</v>
      </c>
      <c r="C45" s="51" t="s">
        <v>508</v>
      </c>
      <c r="D45" s="53" t="s">
        <v>431</v>
      </c>
      <c r="E45" s="54" t="str">
        <f t="shared" si="0"/>
        <v>41A</v>
      </c>
      <c r="F45" s="79"/>
    </row>
    <row r="46" spans="2:6" ht="69.95" customHeight="1">
      <c r="B46" s="66" t="s">
        <v>79</v>
      </c>
      <c r="C46" s="51" t="s">
        <v>80</v>
      </c>
      <c r="D46" s="53" t="s">
        <v>431</v>
      </c>
      <c r="E46" s="54" t="str">
        <f t="shared" si="0"/>
        <v>4BJ</v>
      </c>
      <c r="F46" s="79"/>
    </row>
    <row r="47" spans="2:6" ht="69.95" customHeight="1">
      <c r="B47" s="66" t="s">
        <v>150</v>
      </c>
      <c r="C47" s="51" t="s">
        <v>509</v>
      </c>
      <c r="D47" s="56">
        <v>115</v>
      </c>
      <c r="E47" s="54" t="str">
        <f t="shared" si="0"/>
        <v>4CS</v>
      </c>
      <c r="F47" s="73"/>
    </row>
    <row r="48" spans="2:6" ht="92.25" customHeight="1">
      <c r="B48" s="82" t="s">
        <v>177</v>
      </c>
      <c r="C48" s="51" t="s">
        <v>151</v>
      </c>
      <c r="D48" s="56">
        <v>835</v>
      </c>
      <c r="E48" s="54" t="str">
        <f t="shared" si="0"/>
        <v>4CU</v>
      </c>
      <c r="F48" s="75" t="s">
        <v>390</v>
      </c>
    </row>
    <row r="49" spans="1:34" ht="69.95" customHeight="1">
      <c r="B49" s="66" t="s">
        <v>386</v>
      </c>
      <c r="C49" s="51" t="s">
        <v>426</v>
      </c>
      <c r="D49" s="56">
        <v>0</v>
      </c>
      <c r="E49" s="54" t="str">
        <f t="shared" ref="E49:E75" si="1">C49</f>
        <v>4FU</v>
      </c>
      <c r="F49" s="73" t="s">
        <v>567</v>
      </c>
    </row>
    <row r="50" spans="1:34" ht="69.95" customHeight="1">
      <c r="B50" s="66" t="s">
        <v>55</v>
      </c>
      <c r="C50" s="51" t="s">
        <v>46</v>
      </c>
      <c r="D50" s="56">
        <v>115</v>
      </c>
      <c r="E50" s="54" t="str">
        <f t="shared" si="1"/>
        <v>4GF</v>
      </c>
      <c r="F50" s="73" t="s">
        <v>530</v>
      </c>
    </row>
    <row r="51" spans="1:34" ht="69.95" customHeight="1">
      <c r="B51" s="66" t="s">
        <v>152</v>
      </c>
      <c r="C51" s="51" t="s">
        <v>419</v>
      </c>
      <c r="D51" s="56">
        <v>215</v>
      </c>
      <c r="E51" s="54" t="str">
        <f t="shared" si="1"/>
        <v>4SU</v>
      </c>
      <c r="F51" s="79"/>
    </row>
    <row r="52" spans="1:34" s="20" customFormat="1" ht="69.95" customHeight="1">
      <c r="A52" s="114"/>
      <c r="B52" s="66" t="s">
        <v>523</v>
      </c>
      <c r="C52" s="51" t="s">
        <v>522</v>
      </c>
      <c r="D52" s="56">
        <v>60</v>
      </c>
      <c r="E52" s="54" t="str">
        <f t="shared" si="1"/>
        <v>4YV</v>
      </c>
      <c r="F52" s="79"/>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row>
    <row r="53" spans="1:34" ht="69.95" customHeight="1">
      <c r="B53" s="66" t="s">
        <v>361</v>
      </c>
      <c r="C53" s="51">
        <v>500</v>
      </c>
      <c r="D53" s="53" t="s">
        <v>431</v>
      </c>
      <c r="E53" s="54">
        <f t="shared" si="1"/>
        <v>500</v>
      </c>
      <c r="F53" s="79"/>
    </row>
    <row r="54" spans="1:34" ht="69.95" customHeight="1">
      <c r="B54" s="66" t="s">
        <v>362</v>
      </c>
      <c r="C54" s="51">
        <v>502</v>
      </c>
      <c r="D54" s="53" t="s">
        <v>431</v>
      </c>
      <c r="E54" s="54">
        <f t="shared" si="1"/>
        <v>502</v>
      </c>
      <c r="F54" s="79"/>
    </row>
    <row r="55" spans="1:34" ht="69.95" customHeight="1">
      <c r="B55" s="66" t="s">
        <v>363</v>
      </c>
      <c r="C55" s="51">
        <v>505</v>
      </c>
      <c r="D55" s="53" t="s">
        <v>431</v>
      </c>
      <c r="E55" s="54">
        <f t="shared" si="1"/>
        <v>505</v>
      </c>
      <c r="F55" s="79"/>
    </row>
    <row r="56" spans="1:34" ht="69.95" customHeight="1">
      <c r="B56" s="66" t="s">
        <v>387</v>
      </c>
      <c r="C56" s="51">
        <v>508</v>
      </c>
      <c r="D56" s="56">
        <v>315</v>
      </c>
      <c r="E56" s="54">
        <f t="shared" si="1"/>
        <v>508</v>
      </c>
      <c r="F56" s="73" t="s">
        <v>392</v>
      </c>
    </row>
    <row r="57" spans="1:34" s="235" customFormat="1" ht="96" customHeight="1">
      <c r="B57" s="241" t="s">
        <v>570</v>
      </c>
      <c r="C57" s="55" t="s">
        <v>658</v>
      </c>
      <c r="D57" s="58">
        <v>0</v>
      </c>
      <c r="E57" s="54" t="str">
        <f>C57</f>
        <v>52J</v>
      </c>
      <c r="F57" s="240" t="s">
        <v>657</v>
      </c>
    </row>
    <row r="58" spans="1:34" ht="69.95" customHeight="1">
      <c r="B58" s="66" t="s">
        <v>68</v>
      </c>
      <c r="C58" s="51" t="s">
        <v>484</v>
      </c>
      <c r="D58" s="53" t="s">
        <v>431</v>
      </c>
      <c r="E58" s="54" t="str">
        <f t="shared" si="1"/>
        <v>5DD</v>
      </c>
      <c r="F58" s="73"/>
    </row>
    <row r="59" spans="1:34" ht="69.95" customHeight="1">
      <c r="B59" s="66" t="s">
        <v>161</v>
      </c>
      <c r="C59" s="51" t="s">
        <v>322</v>
      </c>
      <c r="D59" s="53" t="s">
        <v>431</v>
      </c>
      <c r="E59" s="54" t="str">
        <f t="shared" si="1"/>
        <v>5DE</v>
      </c>
    </row>
    <row r="60" spans="1:34" s="20" customFormat="1" ht="69.95" customHeight="1">
      <c r="A60" s="114"/>
      <c r="B60" s="77" t="s">
        <v>451</v>
      </c>
      <c r="C60" s="51" t="s">
        <v>510</v>
      </c>
      <c r="D60" s="56">
        <v>165</v>
      </c>
      <c r="E60" s="54" t="str">
        <f t="shared" si="1"/>
        <v>5JW</v>
      </c>
      <c r="F60" s="73" t="s">
        <v>391</v>
      </c>
      <c r="G60" s="228"/>
      <c r="H60" s="228"/>
      <c r="I60" s="228"/>
      <c r="J60" s="228"/>
      <c r="K60" s="228"/>
      <c r="L60" s="228"/>
      <c r="M60" s="228"/>
      <c r="N60" s="228"/>
      <c r="O60" s="228"/>
      <c r="P60" s="228"/>
      <c r="Q60" s="228"/>
      <c r="R60" s="228"/>
      <c r="S60" s="228"/>
      <c r="T60" s="228"/>
      <c r="U60" s="228"/>
      <c r="V60" s="228"/>
      <c r="W60" s="228"/>
      <c r="X60" s="228"/>
      <c r="Y60" s="228"/>
      <c r="Z60" s="228"/>
      <c r="AA60" s="228"/>
      <c r="AB60" s="228"/>
      <c r="AC60" s="228"/>
      <c r="AD60" s="228"/>
      <c r="AE60" s="228"/>
      <c r="AF60" s="228"/>
    </row>
    <row r="61" spans="1:34" s="114" customFormat="1" ht="69.95" customHeight="1">
      <c r="B61" s="77" t="s">
        <v>539</v>
      </c>
      <c r="C61" s="55" t="s">
        <v>538</v>
      </c>
      <c r="D61" s="53" t="s">
        <v>431</v>
      </c>
      <c r="E61" s="54" t="str">
        <f t="shared" si="1"/>
        <v>5ZG</v>
      </c>
      <c r="F61" s="73"/>
      <c r="H61" s="228"/>
      <c r="I61" s="228"/>
      <c r="J61" s="228"/>
      <c r="K61" s="228"/>
      <c r="L61" s="228"/>
      <c r="M61" s="228"/>
      <c r="N61" s="228"/>
      <c r="O61" s="228"/>
      <c r="P61" s="228"/>
      <c r="Q61" s="228"/>
      <c r="R61" s="228"/>
      <c r="S61" s="228"/>
      <c r="T61" s="228"/>
      <c r="U61" s="228"/>
      <c r="V61" s="228"/>
      <c r="W61" s="228"/>
      <c r="X61" s="228"/>
      <c r="Y61" s="228"/>
      <c r="Z61" s="228"/>
      <c r="AA61" s="228"/>
      <c r="AB61" s="228"/>
      <c r="AC61" s="228"/>
      <c r="AD61" s="228"/>
      <c r="AE61" s="228"/>
      <c r="AF61" s="228"/>
      <c r="AG61" s="228"/>
      <c r="AH61" s="228"/>
    </row>
    <row r="62" spans="1:34" ht="69.95" customHeight="1">
      <c r="B62" s="66" t="s">
        <v>364</v>
      </c>
      <c r="C62" s="51">
        <v>614</v>
      </c>
      <c r="D62" s="53" t="s">
        <v>431</v>
      </c>
      <c r="E62" s="54">
        <f t="shared" si="1"/>
        <v>614</v>
      </c>
      <c r="F62" s="79"/>
    </row>
    <row r="63" spans="1:34" s="20" customFormat="1" ht="69.95" customHeight="1">
      <c r="A63" s="114"/>
      <c r="B63" s="66" t="s">
        <v>54</v>
      </c>
      <c r="C63" s="51" t="s">
        <v>603</v>
      </c>
      <c r="D63" s="56">
        <v>265</v>
      </c>
      <c r="E63" s="54" t="str">
        <f t="shared" si="1"/>
        <v>60K</v>
      </c>
      <c r="F63" s="79"/>
      <c r="G63" s="228"/>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row>
    <row r="64" spans="1:34" ht="95.25" customHeight="1">
      <c r="B64" s="82" t="s">
        <v>519</v>
      </c>
      <c r="C64" s="51" t="s">
        <v>2</v>
      </c>
      <c r="D64" s="56">
        <v>315</v>
      </c>
      <c r="E64" s="54" t="str">
        <f t="shared" si="1"/>
        <v>65W</v>
      </c>
      <c r="F64" s="75" t="s">
        <v>258</v>
      </c>
    </row>
    <row r="65" spans="1:191" s="35" customFormat="1" ht="69.95" customHeight="1">
      <c r="A65" s="115"/>
      <c r="B65" s="66" t="s">
        <v>246</v>
      </c>
      <c r="C65" s="51" t="s">
        <v>51</v>
      </c>
      <c r="D65" s="56">
        <v>55</v>
      </c>
      <c r="E65" s="54" t="str">
        <f t="shared" si="1"/>
        <v>68R</v>
      </c>
      <c r="F65" s="73" t="s">
        <v>568</v>
      </c>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row>
    <row r="66" spans="1:191" ht="69.95" customHeight="1">
      <c r="B66" s="66" t="s">
        <v>247</v>
      </c>
      <c r="C66" s="51">
        <v>709</v>
      </c>
      <c r="D66" s="56">
        <v>55</v>
      </c>
      <c r="E66" s="54">
        <f t="shared" si="1"/>
        <v>709</v>
      </c>
      <c r="F66" s="73" t="s">
        <v>259</v>
      </c>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c r="CA66" s="24"/>
      <c r="CB66" s="24"/>
      <c r="CC66" s="24"/>
      <c r="CD66" s="24"/>
      <c r="CE66" s="24"/>
      <c r="CF66" s="24"/>
      <c r="CG66" s="24"/>
      <c r="CH66" s="24"/>
      <c r="CI66" s="24"/>
      <c r="CJ66" s="24"/>
      <c r="CK66" s="24"/>
      <c r="CL66" s="24"/>
      <c r="CM66" s="24"/>
      <c r="CN66" s="24"/>
      <c r="CO66" s="24"/>
      <c r="CP66" s="24"/>
      <c r="CQ66" s="24"/>
      <c r="CR66" s="24"/>
      <c r="CS66" s="24"/>
      <c r="CT66" s="24"/>
      <c r="CU66" s="24"/>
      <c r="CV66" s="24"/>
      <c r="CW66" s="24"/>
      <c r="CX66" s="24"/>
      <c r="CY66" s="24"/>
      <c r="CZ66" s="24"/>
      <c r="DA66" s="24"/>
      <c r="DB66" s="24"/>
      <c r="DC66" s="24"/>
      <c r="DD66" s="24"/>
      <c r="DE66" s="24"/>
      <c r="DF66" s="24"/>
      <c r="DG66" s="24"/>
      <c r="DH66" s="24"/>
      <c r="DI66" s="24"/>
      <c r="DJ66" s="24"/>
      <c r="DK66" s="24"/>
      <c r="DL66" s="24"/>
      <c r="DM66" s="24"/>
      <c r="DN66" s="24"/>
      <c r="DO66" s="24"/>
      <c r="DP66" s="24"/>
      <c r="DQ66" s="24"/>
      <c r="DR66" s="24"/>
      <c r="DS66" s="24"/>
      <c r="DT66" s="24"/>
      <c r="DU66" s="24"/>
      <c r="DV66" s="24"/>
      <c r="DW66" s="24"/>
      <c r="DX66" s="24"/>
      <c r="DY66" s="24"/>
      <c r="DZ66" s="24"/>
      <c r="EA66" s="24"/>
      <c r="EB66" s="24"/>
      <c r="EC66" s="24"/>
      <c r="ED66" s="24"/>
      <c r="EE66" s="24"/>
      <c r="EF66" s="24"/>
      <c r="EG66" s="24"/>
      <c r="EH66" s="24"/>
      <c r="EI66" s="24"/>
      <c r="EJ66" s="24"/>
      <c r="EK66" s="24"/>
      <c r="EL66" s="24"/>
      <c r="EM66" s="24"/>
      <c r="EN66" s="24"/>
      <c r="EO66" s="24"/>
      <c r="EP66" s="24"/>
      <c r="EQ66" s="24"/>
      <c r="ER66" s="24"/>
      <c r="ES66" s="24"/>
      <c r="ET66" s="24"/>
      <c r="EU66" s="24"/>
      <c r="EV66" s="24"/>
      <c r="EW66" s="24"/>
      <c r="EX66" s="24"/>
      <c r="EY66" s="24"/>
      <c r="EZ66" s="24"/>
      <c r="FA66" s="24"/>
      <c r="FB66" s="24"/>
      <c r="FC66" s="24"/>
      <c r="FD66" s="24"/>
      <c r="FE66" s="24"/>
      <c r="FF66" s="24"/>
      <c r="FG66" s="24"/>
      <c r="FH66" s="24"/>
      <c r="FI66" s="24"/>
      <c r="FJ66" s="24"/>
      <c r="FK66" s="24"/>
      <c r="FL66" s="24"/>
      <c r="FM66" s="24"/>
      <c r="FN66" s="24"/>
      <c r="FO66" s="24"/>
      <c r="FP66" s="24"/>
      <c r="FQ66" s="24"/>
      <c r="FR66" s="24"/>
      <c r="FS66" s="24"/>
      <c r="FT66" s="24"/>
      <c r="FU66" s="24"/>
      <c r="FV66" s="24"/>
      <c r="FW66" s="24"/>
      <c r="FX66" s="24"/>
      <c r="FY66" s="24"/>
      <c r="FZ66" s="24"/>
      <c r="GA66" s="24"/>
      <c r="GB66" s="24"/>
      <c r="GC66" s="24"/>
      <c r="GD66" s="24"/>
      <c r="GE66" s="24"/>
      <c r="GF66" s="24"/>
      <c r="GG66" s="24"/>
      <c r="GH66" s="24"/>
      <c r="GI66" s="24"/>
    </row>
    <row r="67" spans="1:191" ht="69.95" customHeight="1">
      <c r="B67" s="66" t="s">
        <v>72</v>
      </c>
      <c r="C67" s="51">
        <v>710</v>
      </c>
      <c r="D67" s="53" t="s">
        <v>431</v>
      </c>
      <c r="E67" s="54">
        <f t="shared" si="1"/>
        <v>710</v>
      </c>
      <c r="F67" s="73" t="s">
        <v>569</v>
      </c>
    </row>
    <row r="68" spans="1:191" ht="69.95" customHeight="1">
      <c r="B68" s="66" t="s">
        <v>155</v>
      </c>
      <c r="C68" s="51">
        <v>717</v>
      </c>
      <c r="D68" s="56">
        <v>115</v>
      </c>
      <c r="E68" s="54">
        <f t="shared" si="1"/>
        <v>717</v>
      </c>
      <c r="F68" s="79"/>
    </row>
    <row r="69" spans="1:191" ht="86.25" customHeight="1">
      <c r="B69" s="82" t="s">
        <v>156</v>
      </c>
      <c r="C69" s="51">
        <v>718</v>
      </c>
      <c r="D69" s="56">
        <v>620</v>
      </c>
      <c r="E69" s="54">
        <f t="shared" si="1"/>
        <v>718</v>
      </c>
      <c r="F69" s="75" t="s">
        <v>393</v>
      </c>
    </row>
    <row r="70" spans="1:191" s="235" customFormat="1" ht="85.9" customHeight="1">
      <c r="B70" s="82" t="s">
        <v>659</v>
      </c>
      <c r="C70" s="55">
        <v>727</v>
      </c>
      <c r="D70" s="58">
        <v>500</v>
      </c>
      <c r="E70" s="54">
        <f>C70</f>
        <v>727</v>
      </c>
      <c r="F70" s="242" t="s">
        <v>660</v>
      </c>
    </row>
    <row r="71" spans="1:191" ht="69.95" customHeight="1">
      <c r="B71" s="66" t="s">
        <v>57</v>
      </c>
      <c r="C71" s="51">
        <v>803</v>
      </c>
      <c r="D71" s="53" t="s">
        <v>431</v>
      </c>
      <c r="E71" s="54">
        <f t="shared" si="1"/>
        <v>803</v>
      </c>
      <c r="F71" s="79"/>
    </row>
    <row r="72" spans="1:191" ht="69.95" customHeight="1">
      <c r="B72" s="66" t="s">
        <v>398</v>
      </c>
      <c r="C72" s="51">
        <v>823</v>
      </c>
      <c r="D72" s="56">
        <v>65</v>
      </c>
      <c r="E72" s="54">
        <f t="shared" si="1"/>
        <v>823</v>
      </c>
      <c r="F72" s="79"/>
    </row>
    <row r="73" spans="1:191" ht="69.95" customHeight="1">
      <c r="B73" s="66" t="s">
        <v>157</v>
      </c>
      <c r="C73" s="51">
        <v>923</v>
      </c>
      <c r="D73" s="53" t="s">
        <v>431</v>
      </c>
      <c r="E73" s="54">
        <f t="shared" si="1"/>
        <v>923</v>
      </c>
      <c r="F73" s="79"/>
    </row>
    <row r="74" spans="1:191" ht="69.95" customHeight="1">
      <c r="B74" s="66" t="s">
        <v>360</v>
      </c>
      <c r="C74" s="51">
        <v>947</v>
      </c>
      <c r="D74" s="53" t="s">
        <v>431</v>
      </c>
      <c r="E74" s="54">
        <f t="shared" si="1"/>
        <v>947</v>
      </c>
      <c r="F74" s="79"/>
    </row>
    <row r="75" spans="1:191" ht="69.95" customHeight="1">
      <c r="B75" s="66" t="s">
        <v>385</v>
      </c>
      <c r="C75" s="51">
        <v>989</v>
      </c>
      <c r="D75" s="53" t="s">
        <v>431</v>
      </c>
      <c r="E75" s="54">
        <f t="shared" si="1"/>
        <v>989</v>
      </c>
      <c r="F75" s="79"/>
    </row>
    <row r="76" spans="1:191" ht="69.95" customHeight="1">
      <c r="B76" s="307" t="s">
        <v>381</v>
      </c>
      <c r="C76" s="308"/>
      <c r="D76" s="308"/>
      <c r="E76" s="308"/>
      <c r="F76" s="309"/>
    </row>
    <row r="77" spans="1:191" ht="69.95" customHeight="1">
      <c r="B77" s="66" t="s">
        <v>367</v>
      </c>
      <c r="C77" s="51">
        <v>421</v>
      </c>
      <c r="D77" s="53" t="s">
        <v>431</v>
      </c>
      <c r="E77" s="54">
        <f>C77</f>
        <v>421</v>
      </c>
      <c r="F77" s="79"/>
    </row>
    <row r="78" spans="1:191" ht="69.95" customHeight="1">
      <c r="B78" s="66" t="s">
        <v>368</v>
      </c>
      <c r="C78" s="51" t="s">
        <v>615</v>
      </c>
      <c r="D78" s="56">
        <v>0</v>
      </c>
      <c r="E78" s="54" t="str">
        <f>C78</f>
        <v>5EQ</v>
      </c>
      <c r="F78" s="79"/>
    </row>
    <row r="79" spans="1:191" ht="69.95" customHeight="1">
      <c r="B79" s="66" t="s">
        <v>369</v>
      </c>
      <c r="C79" s="51">
        <v>431</v>
      </c>
      <c r="D79" s="56">
        <v>620</v>
      </c>
      <c r="E79" s="54">
        <f>C79</f>
        <v>431</v>
      </c>
      <c r="F79" s="79"/>
    </row>
    <row r="80" spans="1:191" ht="69.95" customHeight="1">
      <c r="B80" s="66" t="s">
        <v>371</v>
      </c>
      <c r="C80" s="51">
        <v>439</v>
      </c>
      <c r="D80" s="56">
        <v>935</v>
      </c>
      <c r="E80" s="54">
        <f>C80</f>
        <v>439</v>
      </c>
      <c r="F80" s="79"/>
    </row>
    <row r="81" spans="2:6" s="238" customFormat="1" ht="69.95" customHeight="1">
      <c r="B81" s="66" t="s">
        <v>166</v>
      </c>
      <c r="C81" s="51" t="s">
        <v>571</v>
      </c>
      <c r="D81" s="56">
        <v>935</v>
      </c>
      <c r="E81" s="54" t="str">
        <f>C81</f>
        <v>4AY</v>
      </c>
      <c r="F81" s="146" t="s">
        <v>660</v>
      </c>
    </row>
    <row r="82" spans="2:6" ht="69.95" customHeight="1">
      <c r="B82" s="314" t="s">
        <v>382</v>
      </c>
      <c r="C82" s="308"/>
      <c r="D82" s="308"/>
      <c r="E82" s="308"/>
      <c r="F82" s="315"/>
    </row>
    <row r="83" spans="2:6" ht="108.75" customHeight="1">
      <c r="B83" s="129" t="s">
        <v>670</v>
      </c>
      <c r="C83" s="81" t="s">
        <v>578</v>
      </c>
      <c r="D83" s="56">
        <v>935</v>
      </c>
      <c r="E83" s="81" t="s">
        <v>578</v>
      </c>
      <c r="F83" s="79" t="s">
        <v>388</v>
      </c>
    </row>
    <row r="84" spans="2:6" ht="94.5" customHeight="1">
      <c r="B84" s="129" t="s">
        <v>450</v>
      </c>
      <c r="C84" s="51" t="s">
        <v>415</v>
      </c>
      <c r="D84" s="56">
        <v>265</v>
      </c>
      <c r="E84" s="54" t="str">
        <f>C84</f>
        <v>5C5</v>
      </c>
      <c r="F84" s="79"/>
    </row>
    <row r="85" spans="2:6" ht="120" customHeight="1">
      <c r="B85" s="129" t="s">
        <v>449</v>
      </c>
      <c r="C85" s="51" t="s">
        <v>70</v>
      </c>
      <c r="D85" s="56">
        <v>470</v>
      </c>
      <c r="E85" s="54" t="str">
        <f t="shared" ref="E85:E129" si="2">C85</f>
        <v>6LY</v>
      </c>
      <c r="F85" s="79" t="s">
        <v>566</v>
      </c>
    </row>
    <row r="86" spans="2:6" s="235" customFormat="1" ht="174.6" customHeight="1">
      <c r="B86" s="243" t="s">
        <v>666</v>
      </c>
      <c r="C86" s="55" t="s">
        <v>655</v>
      </c>
      <c r="D86" s="56">
        <v>665</v>
      </c>
      <c r="E86" s="54" t="str">
        <f>C86</f>
        <v>6Z4</v>
      </c>
      <c r="F86" s="146" t="s">
        <v>665</v>
      </c>
    </row>
    <row r="87" spans="2:6" ht="69.95" customHeight="1">
      <c r="B87" s="314" t="s">
        <v>355</v>
      </c>
      <c r="C87" s="308"/>
      <c r="D87" s="308"/>
      <c r="E87" s="308">
        <f t="shared" si="2"/>
        <v>0</v>
      </c>
      <c r="F87" s="315"/>
    </row>
    <row r="88" spans="2:6" ht="69.95" customHeight="1">
      <c r="B88" s="82" t="s">
        <v>241</v>
      </c>
      <c r="C88" s="81" t="s">
        <v>95</v>
      </c>
      <c r="D88" s="56">
        <v>215</v>
      </c>
      <c r="E88" s="81" t="str">
        <f t="shared" si="2"/>
        <v>4AU</v>
      </c>
      <c r="F88" s="79"/>
    </row>
    <row r="89" spans="2:6" ht="69.95" customHeight="1">
      <c r="B89" s="82" t="s">
        <v>239</v>
      </c>
      <c r="C89" s="81" t="s">
        <v>96</v>
      </c>
      <c r="D89" s="56">
        <v>215</v>
      </c>
      <c r="E89" s="81" t="str">
        <f t="shared" si="2"/>
        <v>4ML</v>
      </c>
      <c r="F89" s="79"/>
    </row>
    <row r="90" spans="2:6" ht="69.95" customHeight="1">
      <c r="B90" s="82" t="s">
        <v>240</v>
      </c>
      <c r="C90" s="81" t="s">
        <v>97</v>
      </c>
      <c r="D90" s="56">
        <v>215</v>
      </c>
      <c r="E90" s="81" t="str">
        <f t="shared" si="2"/>
        <v>4AQ</v>
      </c>
      <c r="F90" s="79"/>
    </row>
    <row r="91" spans="2:6" ht="69.95" customHeight="1">
      <c r="B91" s="82" t="s">
        <v>84</v>
      </c>
      <c r="C91" s="81" t="s">
        <v>83</v>
      </c>
      <c r="D91" s="56">
        <v>295</v>
      </c>
      <c r="E91" s="81" t="str">
        <f t="shared" si="2"/>
        <v>5HA</v>
      </c>
      <c r="F91" s="79"/>
    </row>
    <row r="92" spans="2:6" ht="69.95" customHeight="1">
      <c r="B92" s="82" t="s">
        <v>85</v>
      </c>
      <c r="C92" s="81" t="s">
        <v>604</v>
      </c>
      <c r="D92" s="56">
        <v>295</v>
      </c>
      <c r="E92" s="81" t="str">
        <f t="shared" si="2"/>
        <v>5HB</v>
      </c>
      <c r="F92" s="79"/>
    </row>
    <row r="93" spans="2:6" ht="69.95" customHeight="1">
      <c r="B93" s="82" t="s">
        <v>86</v>
      </c>
      <c r="C93" s="81" t="s">
        <v>605</v>
      </c>
      <c r="D93" s="56">
        <v>295</v>
      </c>
      <c r="E93" s="81" t="str">
        <f t="shared" si="2"/>
        <v>5HF</v>
      </c>
      <c r="F93" s="79"/>
    </row>
    <row r="94" spans="2:6" ht="69.95" customHeight="1">
      <c r="B94" s="82" t="s">
        <v>88</v>
      </c>
      <c r="C94" s="81" t="s">
        <v>606</v>
      </c>
      <c r="D94" s="56">
        <v>295</v>
      </c>
      <c r="E94" s="81" t="str">
        <f t="shared" si="2"/>
        <v>5HC</v>
      </c>
      <c r="F94" s="79"/>
    </row>
    <row r="95" spans="2:6" ht="69.95" customHeight="1">
      <c r="B95" s="82" t="s">
        <v>89</v>
      </c>
      <c r="C95" s="81" t="s">
        <v>87</v>
      </c>
      <c r="D95" s="56">
        <v>295</v>
      </c>
      <c r="E95" s="81" t="str">
        <f t="shared" si="2"/>
        <v>5HD</v>
      </c>
      <c r="F95" s="79"/>
    </row>
    <row r="96" spans="2:6" ht="69.95" customHeight="1">
      <c r="B96" s="82" t="s">
        <v>90</v>
      </c>
      <c r="C96" s="81" t="s">
        <v>607</v>
      </c>
      <c r="D96" s="56">
        <v>295</v>
      </c>
      <c r="E96" s="81" t="str">
        <f t="shared" si="2"/>
        <v>5HE</v>
      </c>
      <c r="F96" s="79"/>
    </row>
    <row r="97" spans="1:32" ht="69.95" customHeight="1">
      <c r="B97" s="82" t="s">
        <v>92</v>
      </c>
      <c r="C97" s="81" t="s">
        <v>608</v>
      </c>
      <c r="D97" s="56">
        <v>295</v>
      </c>
      <c r="E97" s="81" t="str">
        <f t="shared" si="2"/>
        <v>5H5</v>
      </c>
      <c r="F97" s="79"/>
    </row>
    <row r="98" spans="1:32" ht="69.95" customHeight="1">
      <c r="B98" s="82" t="s">
        <v>93</v>
      </c>
      <c r="C98" s="81" t="s">
        <v>91</v>
      </c>
      <c r="D98" s="56">
        <v>295</v>
      </c>
      <c r="E98" s="81" t="str">
        <f t="shared" si="2"/>
        <v>5H6</v>
      </c>
      <c r="F98" s="79"/>
    </row>
    <row r="99" spans="1:32" ht="69.95" customHeight="1">
      <c r="B99" s="82" t="s">
        <v>94</v>
      </c>
      <c r="C99" s="81" t="s">
        <v>609</v>
      </c>
      <c r="D99" s="56">
        <v>295</v>
      </c>
      <c r="E99" s="81" t="str">
        <f t="shared" si="2"/>
        <v>5H7</v>
      </c>
      <c r="F99" s="79"/>
    </row>
    <row r="100" spans="1:32" ht="69.95" customHeight="1">
      <c r="B100" s="307" t="s">
        <v>356</v>
      </c>
      <c r="C100" s="308"/>
      <c r="D100" s="308"/>
      <c r="E100" s="308">
        <f t="shared" si="2"/>
        <v>0</v>
      </c>
      <c r="F100" s="309"/>
    </row>
    <row r="101" spans="1:32" s="35" customFormat="1" ht="69.95" customHeight="1">
      <c r="A101" s="115"/>
      <c r="B101" s="82" t="s">
        <v>50</v>
      </c>
      <c r="C101" s="81" t="s">
        <v>49</v>
      </c>
      <c r="D101" s="56">
        <v>0</v>
      </c>
      <c r="E101" s="81" t="str">
        <f t="shared" si="2"/>
        <v>5C6</v>
      </c>
      <c r="F101" s="79"/>
      <c r="G101" s="228"/>
      <c r="H101" s="228"/>
      <c r="I101" s="228"/>
      <c r="J101" s="228"/>
      <c r="K101" s="228"/>
      <c r="L101" s="228"/>
      <c r="M101" s="228"/>
      <c r="N101" s="228"/>
      <c r="O101" s="228"/>
      <c r="P101" s="228"/>
      <c r="Q101" s="228"/>
      <c r="R101" s="228"/>
      <c r="S101" s="228"/>
      <c r="T101" s="228"/>
      <c r="U101" s="228"/>
      <c r="V101" s="228"/>
      <c r="W101" s="228"/>
      <c r="X101" s="228"/>
      <c r="Y101" s="228"/>
      <c r="Z101" s="228"/>
      <c r="AA101" s="228"/>
      <c r="AB101" s="228"/>
      <c r="AC101" s="228"/>
      <c r="AD101" s="228"/>
      <c r="AE101" s="228"/>
      <c r="AF101" s="228"/>
    </row>
    <row r="102" spans="1:32" s="20" customFormat="1" ht="69.95" customHeight="1">
      <c r="A102" s="114"/>
      <c r="B102" s="82" t="s">
        <v>99</v>
      </c>
      <c r="C102" s="81" t="s">
        <v>400</v>
      </c>
      <c r="D102" s="56">
        <v>60</v>
      </c>
      <c r="E102" s="81" t="str">
        <f t="shared" si="2"/>
        <v>5J8</v>
      </c>
      <c r="F102" s="79"/>
      <c r="G102" s="228"/>
      <c r="H102" s="228"/>
      <c r="I102" s="228"/>
      <c r="J102" s="228"/>
      <c r="K102" s="228"/>
      <c r="L102" s="228"/>
      <c r="M102" s="228"/>
      <c r="N102" s="228"/>
      <c r="O102" s="228"/>
      <c r="P102" s="228"/>
      <c r="Q102" s="228"/>
      <c r="R102" s="228"/>
      <c r="S102" s="228"/>
      <c r="T102" s="228"/>
      <c r="U102" s="228"/>
      <c r="V102" s="228"/>
      <c r="W102" s="228"/>
      <c r="X102" s="228"/>
      <c r="Y102" s="228"/>
      <c r="Z102" s="228"/>
      <c r="AA102" s="228"/>
      <c r="AB102" s="228"/>
      <c r="AC102" s="228"/>
      <c r="AD102" s="228"/>
      <c r="AE102" s="228"/>
      <c r="AF102" s="228"/>
    </row>
    <row r="103" spans="1:32" s="20" customFormat="1" ht="69.95" customHeight="1">
      <c r="A103" s="114"/>
      <c r="B103" s="82" t="s">
        <v>100</v>
      </c>
      <c r="C103" s="81" t="s">
        <v>401</v>
      </c>
      <c r="D103" s="56">
        <v>60</v>
      </c>
      <c r="E103" s="81" t="str">
        <f t="shared" si="2"/>
        <v>5J9</v>
      </c>
      <c r="F103" s="79"/>
      <c r="G103" s="228"/>
      <c r="H103" s="228"/>
      <c r="I103" s="228"/>
      <c r="J103" s="228"/>
      <c r="K103" s="228"/>
      <c r="L103" s="228"/>
      <c r="M103" s="228"/>
      <c r="N103" s="228"/>
      <c r="O103" s="228"/>
      <c r="P103" s="228"/>
      <c r="Q103" s="228"/>
      <c r="R103" s="228"/>
      <c r="S103" s="228"/>
      <c r="T103" s="228"/>
      <c r="U103" s="228"/>
      <c r="V103" s="228"/>
      <c r="W103" s="228"/>
      <c r="X103" s="228"/>
      <c r="Y103" s="228"/>
      <c r="Z103" s="228"/>
      <c r="AA103" s="228"/>
      <c r="AB103" s="228"/>
      <c r="AC103" s="228"/>
      <c r="AD103" s="228"/>
      <c r="AE103" s="228"/>
      <c r="AF103" s="228"/>
    </row>
    <row r="104" spans="1:32" ht="69.95" customHeight="1">
      <c r="B104" s="82" t="s">
        <v>242</v>
      </c>
      <c r="C104" s="81" t="s">
        <v>515</v>
      </c>
      <c r="D104" s="56">
        <v>60</v>
      </c>
      <c r="E104" s="81" t="str">
        <f t="shared" si="2"/>
        <v>4RR</v>
      </c>
      <c r="F104" s="79"/>
    </row>
    <row r="105" spans="1:32" ht="69.95" customHeight="1">
      <c r="B105" s="82" t="s">
        <v>244</v>
      </c>
      <c r="C105" s="81" t="s">
        <v>399</v>
      </c>
      <c r="D105" s="56">
        <v>60</v>
      </c>
      <c r="E105" s="81" t="str">
        <f t="shared" si="2"/>
        <v>4YD</v>
      </c>
      <c r="F105" s="79"/>
    </row>
    <row r="106" spans="1:32" ht="69.95" customHeight="1">
      <c r="B106" s="307" t="s">
        <v>358</v>
      </c>
      <c r="C106" s="308"/>
      <c r="D106" s="308"/>
      <c r="E106" s="308">
        <f t="shared" si="2"/>
        <v>0</v>
      </c>
      <c r="F106" s="309"/>
    </row>
    <row r="107" spans="1:32" ht="69.95" customHeight="1">
      <c r="B107" s="82" t="s">
        <v>490</v>
      </c>
      <c r="C107" s="81" t="s">
        <v>402</v>
      </c>
      <c r="D107" s="56">
        <v>0</v>
      </c>
      <c r="E107" s="81" t="str">
        <f t="shared" si="2"/>
        <v>5DA</v>
      </c>
      <c r="F107" s="79"/>
    </row>
    <row r="108" spans="1:32" ht="69.95" customHeight="1">
      <c r="B108" s="82" t="s">
        <v>404</v>
      </c>
      <c r="C108" s="81" t="s">
        <v>82</v>
      </c>
      <c r="D108" s="53" t="s">
        <v>431</v>
      </c>
      <c r="E108" s="81" t="str">
        <f t="shared" si="2"/>
        <v>5DB</v>
      </c>
      <c r="F108" s="79"/>
    </row>
    <row r="109" spans="1:32" ht="69.95" customHeight="1">
      <c r="B109" s="82" t="s">
        <v>405</v>
      </c>
      <c r="C109" s="81" t="s">
        <v>403</v>
      </c>
      <c r="D109" s="56">
        <v>100</v>
      </c>
      <c r="E109" s="81" t="str">
        <f t="shared" si="2"/>
        <v>5DC</v>
      </c>
      <c r="F109" s="79"/>
    </row>
    <row r="110" spans="1:32" ht="69.95" customHeight="1">
      <c r="B110" s="82" t="s">
        <v>513</v>
      </c>
      <c r="C110" s="81" t="s">
        <v>81</v>
      </c>
      <c r="D110" s="56">
        <v>0</v>
      </c>
      <c r="E110" s="81" t="str">
        <f t="shared" si="2"/>
        <v>5D9</v>
      </c>
      <c r="F110" s="79"/>
    </row>
    <row r="111" spans="1:32" s="24" customFormat="1" ht="69.95" customHeight="1">
      <c r="B111" s="82" t="s">
        <v>560</v>
      </c>
      <c r="C111" s="81" t="s">
        <v>191</v>
      </c>
      <c r="D111" s="56">
        <v>100</v>
      </c>
      <c r="E111" s="81" t="str">
        <f t="shared" si="2"/>
        <v>5IF</v>
      </c>
      <c r="F111" s="79"/>
      <c r="G111" s="228"/>
      <c r="H111" s="228"/>
      <c r="I111" s="228"/>
      <c r="J111" s="228"/>
      <c r="K111" s="228"/>
      <c r="L111" s="228"/>
      <c r="M111" s="228"/>
      <c r="N111" s="228"/>
      <c r="O111" s="228"/>
      <c r="P111" s="228"/>
      <c r="Q111" s="228"/>
      <c r="R111" s="228"/>
      <c r="S111" s="228"/>
      <c r="T111" s="228"/>
      <c r="U111" s="228"/>
      <c r="V111" s="228"/>
      <c r="W111" s="228"/>
      <c r="X111" s="228"/>
      <c r="Y111" s="228"/>
      <c r="Z111" s="228"/>
      <c r="AA111" s="228"/>
      <c r="AB111" s="228"/>
      <c r="AC111" s="228"/>
      <c r="AD111" s="228"/>
      <c r="AE111" s="228"/>
      <c r="AF111" s="228"/>
    </row>
    <row r="112" spans="1:32" s="24" customFormat="1" ht="69.95" customHeight="1">
      <c r="B112" s="82" t="s">
        <v>551</v>
      </c>
      <c r="C112" s="81" t="s">
        <v>192</v>
      </c>
      <c r="D112" s="56">
        <v>100</v>
      </c>
      <c r="E112" s="81" t="str">
        <f t="shared" si="2"/>
        <v>5IG</v>
      </c>
      <c r="F112" s="79"/>
      <c r="G112" s="228"/>
      <c r="H112" s="228"/>
      <c r="I112" s="228"/>
      <c r="J112" s="228"/>
      <c r="K112" s="228"/>
      <c r="L112" s="228"/>
      <c r="M112" s="228"/>
      <c r="N112" s="228"/>
      <c r="O112" s="228"/>
      <c r="P112" s="228"/>
      <c r="Q112" s="228"/>
      <c r="R112" s="228"/>
      <c r="S112" s="228"/>
      <c r="T112" s="228"/>
      <c r="U112" s="228"/>
      <c r="V112" s="228"/>
      <c r="W112" s="228"/>
      <c r="X112" s="228"/>
      <c r="Y112" s="228"/>
      <c r="Z112" s="228"/>
      <c r="AA112" s="228"/>
      <c r="AB112" s="228"/>
      <c r="AC112" s="228"/>
      <c r="AD112" s="228"/>
      <c r="AE112" s="228"/>
      <c r="AF112" s="228"/>
    </row>
    <row r="113" spans="2:32" s="24" customFormat="1" ht="69.95" customHeight="1">
      <c r="B113" s="82" t="s">
        <v>552</v>
      </c>
      <c r="C113" s="81" t="s">
        <v>193</v>
      </c>
      <c r="D113" s="56">
        <v>100</v>
      </c>
      <c r="E113" s="81" t="str">
        <f t="shared" si="2"/>
        <v>5IK</v>
      </c>
      <c r="F113" s="79"/>
      <c r="G113" s="228"/>
      <c r="H113" s="228"/>
      <c r="I113" s="228"/>
      <c r="J113" s="228"/>
      <c r="K113" s="228"/>
      <c r="L113" s="228"/>
      <c r="M113" s="228"/>
      <c r="N113" s="228"/>
      <c r="O113" s="228"/>
      <c r="P113" s="228"/>
      <c r="Q113" s="228"/>
      <c r="R113" s="228"/>
      <c r="S113" s="228"/>
      <c r="T113" s="228"/>
      <c r="U113" s="228"/>
      <c r="V113" s="228"/>
      <c r="W113" s="228"/>
      <c r="X113" s="228"/>
      <c r="Y113" s="228"/>
      <c r="Z113" s="228"/>
      <c r="AA113" s="228"/>
      <c r="AB113" s="228"/>
      <c r="AC113" s="228"/>
      <c r="AD113" s="228"/>
      <c r="AE113" s="228"/>
      <c r="AF113" s="228"/>
    </row>
    <row r="114" spans="2:32" s="24" customFormat="1" ht="69.95" customHeight="1">
      <c r="B114" s="82" t="s">
        <v>553</v>
      </c>
      <c r="C114" s="81" t="s">
        <v>194</v>
      </c>
      <c r="D114" s="56">
        <v>100</v>
      </c>
      <c r="E114" s="81" t="str">
        <f t="shared" si="2"/>
        <v>5IM</v>
      </c>
      <c r="F114" s="79"/>
      <c r="G114" s="228"/>
      <c r="H114" s="228"/>
      <c r="I114" s="228"/>
      <c r="J114" s="228"/>
      <c r="K114" s="228"/>
      <c r="L114" s="228"/>
      <c r="M114" s="228"/>
      <c r="N114" s="228"/>
      <c r="O114" s="228"/>
      <c r="P114" s="228"/>
      <c r="Q114" s="228"/>
      <c r="R114" s="228"/>
      <c r="S114" s="228"/>
      <c r="T114" s="228"/>
      <c r="U114" s="228"/>
      <c r="V114" s="228"/>
      <c r="W114" s="228"/>
      <c r="X114" s="228"/>
      <c r="Y114" s="228"/>
      <c r="Z114" s="228"/>
      <c r="AA114" s="228"/>
      <c r="AB114" s="228"/>
      <c r="AC114" s="228"/>
      <c r="AD114" s="228"/>
      <c r="AE114" s="228"/>
      <c r="AF114" s="228"/>
    </row>
    <row r="115" spans="2:32" ht="69.95" customHeight="1">
      <c r="B115" s="82" t="s">
        <v>554</v>
      </c>
      <c r="C115" s="81" t="s">
        <v>195</v>
      </c>
      <c r="D115" s="56">
        <v>100</v>
      </c>
      <c r="E115" s="81" t="str">
        <f t="shared" si="2"/>
        <v>5IN</v>
      </c>
      <c r="F115" s="79"/>
    </row>
    <row r="116" spans="2:32" ht="69.95" customHeight="1">
      <c r="B116" s="82" t="s">
        <v>503</v>
      </c>
      <c r="C116" s="81" t="s">
        <v>196</v>
      </c>
      <c r="D116" s="56">
        <v>100</v>
      </c>
      <c r="E116" s="81" t="str">
        <f t="shared" si="2"/>
        <v>5IP</v>
      </c>
      <c r="F116" s="79"/>
    </row>
    <row r="117" spans="2:32" ht="69.95" customHeight="1">
      <c r="B117" s="82" t="s">
        <v>555</v>
      </c>
      <c r="C117" s="81" t="s">
        <v>197</v>
      </c>
      <c r="D117" s="56">
        <v>100</v>
      </c>
      <c r="E117" s="81" t="str">
        <f t="shared" si="2"/>
        <v>5IR</v>
      </c>
      <c r="F117" s="79"/>
    </row>
    <row r="118" spans="2:32" ht="69.95" customHeight="1">
      <c r="B118" s="307" t="s">
        <v>357</v>
      </c>
      <c r="C118" s="308"/>
      <c r="D118" s="308"/>
      <c r="E118" s="308">
        <f t="shared" si="2"/>
        <v>0</v>
      </c>
      <c r="F118" s="309"/>
    </row>
    <row r="119" spans="2:32" ht="69.95" customHeight="1">
      <c r="B119" s="82" t="s">
        <v>548</v>
      </c>
      <c r="C119" s="81" t="s">
        <v>406</v>
      </c>
      <c r="D119" s="56">
        <v>320</v>
      </c>
      <c r="E119" s="81" t="str">
        <f t="shared" si="2"/>
        <v>5CA</v>
      </c>
      <c r="F119" s="79"/>
    </row>
    <row r="120" spans="2:32" ht="69.95" customHeight="1">
      <c r="B120" s="82" t="s">
        <v>182</v>
      </c>
      <c r="C120" s="81" t="s">
        <v>183</v>
      </c>
      <c r="D120" s="56">
        <v>420</v>
      </c>
      <c r="E120" s="81" t="str">
        <f t="shared" si="2"/>
        <v>5DS</v>
      </c>
      <c r="F120" s="79"/>
    </row>
    <row r="121" spans="2:32" ht="69.95" customHeight="1">
      <c r="B121" s="82" t="s">
        <v>557</v>
      </c>
      <c r="C121" s="81" t="s">
        <v>408</v>
      </c>
      <c r="D121" s="56">
        <v>320</v>
      </c>
      <c r="E121" s="81" t="str">
        <f t="shared" si="2"/>
        <v>5CF</v>
      </c>
      <c r="F121" s="79"/>
    </row>
    <row r="122" spans="2:32" ht="69.95" customHeight="1">
      <c r="B122" s="82" t="s">
        <v>547</v>
      </c>
      <c r="C122" s="81" t="s">
        <v>409</v>
      </c>
      <c r="D122" s="56">
        <v>0</v>
      </c>
      <c r="E122" s="81" t="str">
        <f t="shared" si="2"/>
        <v>5CG</v>
      </c>
      <c r="F122" s="79"/>
    </row>
    <row r="123" spans="2:32" ht="69.95" customHeight="1">
      <c r="B123" s="82" t="s">
        <v>411</v>
      </c>
      <c r="C123" s="81" t="s">
        <v>410</v>
      </c>
      <c r="D123" s="56">
        <v>320</v>
      </c>
      <c r="E123" s="81" t="str">
        <f t="shared" si="2"/>
        <v>5DL</v>
      </c>
      <c r="F123" s="79"/>
    </row>
    <row r="124" spans="2:32" ht="69.95" customHeight="1">
      <c r="B124" s="82" t="s">
        <v>486</v>
      </c>
      <c r="C124" s="81" t="s">
        <v>412</v>
      </c>
      <c r="D124" s="56">
        <v>420</v>
      </c>
      <c r="E124" s="81" t="str">
        <f t="shared" si="2"/>
        <v>5DN</v>
      </c>
      <c r="F124" s="79"/>
    </row>
    <row r="125" spans="2:32" ht="69.95" customHeight="1">
      <c r="B125" s="82" t="s">
        <v>487</v>
      </c>
      <c r="C125" s="81" t="s">
        <v>189</v>
      </c>
      <c r="D125" s="56">
        <v>420</v>
      </c>
      <c r="E125" s="81" t="str">
        <f t="shared" si="2"/>
        <v>5DQ</v>
      </c>
      <c r="F125" s="79"/>
    </row>
    <row r="126" spans="2:32" ht="69.95" customHeight="1">
      <c r="B126" s="82" t="s">
        <v>558</v>
      </c>
      <c r="C126" s="81" t="s">
        <v>190</v>
      </c>
      <c r="D126" s="56">
        <v>420</v>
      </c>
      <c r="E126" s="81" t="str">
        <f t="shared" si="2"/>
        <v>5DR</v>
      </c>
      <c r="F126" s="79"/>
    </row>
    <row r="127" spans="2:32" s="25" customFormat="1" ht="69.95" customHeight="1">
      <c r="B127" s="82" t="s">
        <v>559</v>
      </c>
      <c r="C127" s="81" t="s">
        <v>48</v>
      </c>
      <c r="D127" s="56">
        <v>420</v>
      </c>
      <c r="E127" s="81" t="str">
        <f t="shared" si="2"/>
        <v>5DT</v>
      </c>
      <c r="F127" s="79"/>
      <c r="G127" s="228"/>
      <c r="H127" s="228"/>
      <c r="I127" s="228"/>
      <c r="J127" s="228"/>
      <c r="K127" s="228"/>
      <c r="L127" s="228"/>
      <c r="M127" s="228"/>
      <c r="N127" s="228"/>
      <c r="O127" s="228"/>
      <c r="P127" s="228"/>
      <c r="Q127" s="228"/>
      <c r="R127" s="228"/>
      <c r="S127" s="228"/>
      <c r="T127" s="228"/>
      <c r="U127" s="228"/>
      <c r="V127" s="228"/>
      <c r="W127" s="228"/>
      <c r="X127" s="228"/>
      <c r="Y127" s="228"/>
      <c r="Z127" s="228"/>
      <c r="AA127" s="228"/>
      <c r="AB127" s="228"/>
      <c r="AC127" s="228"/>
      <c r="AD127" s="228"/>
      <c r="AE127" s="228"/>
      <c r="AF127" s="228"/>
    </row>
    <row r="128" spans="2:32" s="25" customFormat="1" ht="69.95" customHeight="1">
      <c r="B128" s="82" t="s">
        <v>636</v>
      </c>
      <c r="C128" s="147" t="s">
        <v>637</v>
      </c>
      <c r="D128" s="56">
        <v>420</v>
      </c>
      <c r="E128" s="147" t="str">
        <f t="shared" si="2"/>
        <v>61P</v>
      </c>
      <c r="F128" s="79"/>
      <c r="G128" s="228"/>
      <c r="H128" s="228"/>
      <c r="I128" s="228"/>
      <c r="J128" s="228"/>
      <c r="K128" s="228"/>
      <c r="L128" s="228"/>
      <c r="M128" s="228"/>
      <c r="N128" s="228"/>
      <c r="O128" s="228"/>
      <c r="P128" s="228"/>
      <c r="Q128" s="228"/>
      <c r="R128" s="228"/>
      <c r="S128" s="228"/>
      <c r="T128" s="228"/>
      <c r="U128" s="228"/>
      <c r="V128" s="228"/>
      <c r="W128" s="228"/>
      <c r="X128" s="228"/>
      <c r="Y128" s="228"/>
      <c r="Z128" s="228"/>
      <c r="AA128" s="228"/>
      <c r="AB128" s="228"/>
      <c r="AC128" s="228"/>
      <c r="AD128" s="228"/>
      <c r="AE128" s="228"/>
    </row>
    <row r="129" spans="2:32" s="25" customFormat="1" ht="69.95" customHeight="1" thickBot="1">
      <c r="B129" s="82" t="s">
        <v>550</v>
      </c>
      <c r="C129" s="147" t="s">
        <v>549</v>
      </c>
      <c r="D129" s="56">
        <v>420</v>
      </c>
      <c r="E129" s="147" t="str">
        <f t="shared" si="2"/>
        <v>61Q</v>
      </c>
      <c r="F129" s="148"/>
      <c r="H129" s="228"/>
      <c r="I129" s="228"/>
      <c r="J129" s="228"/>
      <c r="K129" s="228"/>
      <c r="L129" s="228"/>
      <c r="M129" s="228"/>
      <c r="N129" s="228"/>
      <c r="O129" s="228"/>
      <c r="P129" s="228"/>
      <c r="Q129" s="228"/>
      <c r="R129" s="228"/>
      <c r="S129" s="228"/>
      <c r="T129" s="228"/>
      <c r="U129" s="228"/>
      <c r="V129" s="228"/>
      <c r="W129" s="228"/>
      <c r="X129" s="228"/>
      <c r="Y129" s="228"/>
      <c r="Z129" s="228"/>
      <c r="AA129" s="228"/>
      <c r="AB129" s="228"/>
      <c r="AC129" s="228"/>
      <c r="AD129" s="228"/>
      <c r="AE129" s="228"/>
      <c r="AF129" s="228"/>
    </row>
    <row r="130" spans="2:32" ht="31.5" customHeight="1">
      <c r="B130" s="41" t="s">
        <v>440</v>
      </c>
      <c r="C130" s="42"/>
      <c r="D130" s="45"/>
      <c r="E130" s="28"/>
      <c r="F130" s="36"/>
    </row>
    <row r="131" spans="2:32" ht="36" customHeight="1" thickBot="1">
      <c r="B131" s="29" t="s">
        <v>454</v>
      </c>
      <c r="C131" s="30"/>
      <c r="D131" s="31"/>
      <c r="E131" s="37"/>
      <c r="F131" s="38"/>
    </row>
  </sheetData>
  <mergeCells count="12">
    <mergeCell ref="B1:C5"/>
    <mergeCell ref="E1:F5"/>
    <mergeCell ref="B6:C6"/>
    <mergeCell ref="E6:F6"/>
    <mergeCell ref="B118:F118"/>
    <mergeCell ref="B7:C7"/>
    <mergeCell ref="E7:F7"/>
    <mergeCell ref="B76:F76"/>
    <mergeCell ref="B82:F82"/>
    <mergeCell ref="B87:F87"/>
    <mergeCell ref="B100:F100"/>
    <mergeCell ref="B106:F106"/>
  </mergeCells>
  <conditionalFormatting sqref="D119:D127 D88:D99 D101:D105 D129 D6 D69 D107:D117 D77:D80 D83:D85 D32:D46 D58:D67 D71:D75 D48:D56 D9:D30">
    <cfRule type="cellIs" dxfId="164" priority="11" stopIfTrue="1" operator="equal">
      <formula>"?"</formula>
    </cfRule>
  </conditionalFormatting>
  <conditionalFormatting sqref="D128">
    <cfRule type="cellIs" dxfId="163" priority="6" stopIfTrue="1" operator="equal">
      <formula>"?"</formula>
    </cfRule>
  </conditionalFormatting>
  <conditionalFormatting sqref="D31">
    <cfRule type="cellIs" dxfId="162" priority="5" stopIfTrue="1" operator="equal">
      <formula>"?"</formula>
    </cfRule>
  </conditionalFormatting>
  <conditionalFormatting sqref="D57">
    <cfRule type="cellIs" dxfId="161" priority="4" stopIfTrue="1" operator="equal">
      <formula>"?"</formula>
    </cfRule>
  </conditionalFormatting>
  <conditionalFormatting sqref="D70">
    <cfRule type="cellIs" dxfId="160" priority="3" stopIfTrue="1" operator="equal">
      <formula>"?"</formula>
    </cfRule>
  </conditionalFormatting>
  <conditionalFormatting sqref="D86">
    <cfRule type="cellIs" dxfId="159" priority="2" stopIfTrue="1" operator="equal">
      <formula>"?"</formula>
    </cfRule>
  </conditionalFormatting>
  <conditionalFormatting sqref="D81">
    <cfRule type="cellIs" dxfId="158" priority="1" stopIfTrue="1" operator="equal">
      <formula>"?"</formula>
    </cfRule>
  </conditionalFormatting>
  <hyperlinks>
    <hyperlink ref="B7:C7" location="'ΠΕΡΙΛΗΨΗ ΠΡΟΤΕΙΝΟΜΕΝΩΝ ΤΙΜΩΝ'!A1" display="Περίληψη προτεινόμενων τιμών"/>
  </hyperlinks>
  <printOptions horizontalCentered="1"/>
  <pageMargins left="0" right="0" top="0.23622047244094491" bottom="0.31496062992125984" header="0.11811023622047245" footer="0.3"/>
  <pageSetup paperSize="9" scale="14" fitToHeight="2" orientation="portrait" r:id="rId1"/>
  <headerFooter alignWithMargins="0"/>
  <rowBreaks count="1" manualBreakCount="1">
    <brk id="75" min="1" max="9"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GJ145"/>
  <sheetViews>
    <sheetView view="pageBreakPreview" topLeftCell="B1" zoomScale="27" zoomScaleNormal="25" zoomScaleSheetLayoutView="27" workbookViewId="0">
      <selection activeCell="F11" sqref="F11"/>
    </sheetView>
  </sheetViews>
  <sheetFormatPr defaultColWidth="28" defaultRowHeight="52.5" customHeight="1"/>
  <cols>
    <col min="1" max="1" width="16" style="1" hidden="1" customWidth="1"/>
    <col min="2" max="2" width="222.7109375" style="1" customWidth="1"/>
    <col min="3" max="3" width="20.140625" style="1" customWidth="1"/>
    <col min="4" max="4" width="50.7109375" style="1" customWidth="1"/>
    <col min="5" max="5" width="20.140625" style="1" customWidth="1"/>
    <col min="6" max="6" width="222.7109375" style="1" customWidth="1"/>
    <col min="7" max="8" width="8.85546875" customWidth="1"/>
    <col min="9" max="16" width="28" style="24" customWidth="1"/>
    <col min="17" max="16384" width="28" style="1"/>
  </cols>
  <sheetData>
    <row r="1" spans="2:192" ht="61.5" customHeight="1">
      <c r="B1" s="316" t="s">
        <v>488</v>
      </c>
      <c r="C1" s="317"/>
      <c r="D1" s="63" t="s">
        <v>374</v>
      </c>
      <c r="E1" s="320"/>
      <c r="F1" s="321"/>
      <c r="G1" s="1"/>
      <c r="H1" s="1"/>
      <c r="I1" s="1"/>
      <c r="J1" s="1"/>
      <c r="K1" s="1"/>
      <c r="L1" s="1"/>
      <c r="M1" s="1"/>
      <c r="N1" s="1"/>
      <c r="O1" s="1"/>
      <c r="P1" s="1"/>
    </row>
    <row r="2" spans="2:192" ht="108" customHeight="1">
      <c r="B2" s="318"/>
      <c r="C2" s="319"/>
      <c r="D2" s="60" t="s">
        <v>159</v>
      </c>
      <c r="E2" s="322"/>
      <c r="F2" s="323"/>
      <c r="G2" s="1"/>
      <c r="H2" s="1"/>
      <c r="I2" s="1"/>
      <c r="J2" s="1"/>
      <c r="K2" s="1"/>
      <c r="L2" s="1"/>
      <c r="M2" s="1"/>
      <c r="N2" s="1"/>
      <c r="O2" s="1"/>
      <c r="P2" s="1"/>
    </row>
    <row r="3" spans="2:192" ht="72" customHeight="1">
      <c r="B3" s="318"/>
      <c r="C3" s="319"/>
      <c r="D3" s="60">
        <v>1368</v>
      </c>
      <c r="E3" s="322"/>
      <c r="F3" s="323"/>
      <c r="G3" s="1"/>
      <c r="H3" s="1"/>
      <c r="I3" s="1"/>
      <c r="J3" s="1"/>
      <c r="K3" s="1"/>
      <c r="L3" s="1"/>
      <c r="M3" s="1"/>
      <c r="N3" s="1"/>
      <c r="O3" s="1"/>
      <c r="P3" s="1"/>
    </row>
    <row r="4" spans="2:192" ht="69" customHeight="1">
      <c r="B4" s="318"/>
      <c r="C4" s="319"/>
      <c r="D4" s="60" t="s">
        <v>378</v>
      </c>
      <c r="E4" s="322"/>
      <c r="F4" s="323"/>
      <c r="G4" s="1"/>
      <c r="H4" s="1"/>
      <c r="I4" s="1"/>
      <c r="J4" s="1"/>
      <c r="K4" s="1"/>
      <c r="L4" s="1"/>
      <c r="M4" s="1"/>
      <c r="N4" s="1"/>
      <c r="O4" s="1"/>
      <c r="P4" s="1"/>
    </row>
    <row r="5" spans="2:192" ht="61.5" customHeight="1">
      <c r="B5" s="318"/>
      <c r="C5" s="319"/>
      <c r="D5" s="61" t="s">
        <v>380</v>
      </c>
      <c r="E5" s="322"/>
      <c r="F5" s="323"/>
      <c r="G5" s="1"/>
      <c r="H5" s="1"/>
      <c r="I5" s="1"/>
      <c r="J5" s="1"/>
      <c r="K5" s="1"/>
      <c r="L5" s="1"/>
      <c r="M5" s="1"/>
      <c r="N5" s="1"/>
      <c r="O5" s="1"/>
      <c r="P5" s="1"/>
    </row>
    <row r="6" spans="2:192" ht="69" customHeight="1">
      <c r="B6" s="324" t="s">
        <v>427</v>
      </c>
      <c r="C6" s="325"/>
      <c r="D6" s="47">
        <v>16300</v>
      </c>
      <c r="E6" s="310"/>
      <c r="F6" s="311"/>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24"/>
      <c r="CH6" s="24"/>
      <c r="CI6" s="24"/>
      <c r="CJ6" s="24"/>
      <c r="CK6" s="24"/>
      <c r="CL6" s="24"/>
      <c r="CM6" s="24"/>
      <c r="CN6" s="24"/>
      <c r="CO6" s="24"/>
      <c r="CP6" s="24"/>
      <c r="CQ6" s="24"/>
      <c r="CR6" s="24"/>
      <c r="CS6" s="24"/>
      <c r="CT6" s="24"/>
      <c r="CU6" s="24"/>
      <c r="CV6" s="24"/>
      <c r="CW6" s="24"/>
      <c r="CX6" s="24"/>
      <c r="CY6" s="24"/>
      <c r="CZ6" s="24"/>
      <c r="DA6" s="24"/>
      <c r="DB6" s="24"/>
      <c r="DC6" s="24"/>
      <c r="DD6" s="24"/>
      <c r="DE6" s="24"/>
      <c r="DF6" s="24"/>
      <c r="DG6" s="24"/>
      <c r="DH6" s="24"/>
      <c r="DI6" s="24"/>
      <c r="DJ6" s="24"/>
      <c r="DK6" s="24"/>
      <c r="DL6" s="24"/>
      <c r="DM6" s="24"/>
      <c r="DN6" s="24"/>
      <c r="DO6" s="24"/>
      <c r="DP6" s="24"/>
      <c r="DQ6" s="24"/>
      <c r="DR6" s="24"/>
      <c r="DS6" s="24"/>
      <c r="DT6" s="24"/>
      <c r="DU6" s="24"/>
      <c r="DV6" s="24"/>
      <c r="DW6" s="24"/>
      <c r="DX6" s="24"/>
      <c r="DY6" s="24"/>
      <c r="DZ6" s="24"/>
      <c r="EA6" s="24"/>
      <c r="EB6" s="24"/>
      <c r="EC6" s="24"/>
      <c r="ED6" s="24"/>
      <c r="EE6" s="24"/>
      <c r="EF6" s="24"/>
      <c r="EG6" s="24"/>
      <c r="EH6" s="24"/>
      <c r="EI6" s="24"/>
      <c r="EJ6" s="24"/>
      <c r="EK6" s="24"/>
      <c r="EL6" s="24"/>
      <c r="EM6" s="24"/>
      <c r="EN6" s="24"/>
      <c r="EO6" s="24"/>
      <c r="EP6" s="24"/>
      <c r="EQ6" s="24"/>
      <c r="ER6" s="24"/>
      <c r="ES6" s="24"/>
      <c r="ET6" s="24"/>
      <c r="EU6" s="24"/>
      <c r="EV6" s="24"/>
      <c r="EW6" s="24"/>
      <c r="EX6" s="24"/>
      <c r="EY6" s="24"/>
      <c r="EZ6" s="24"/>
      <c r="FA6" s="24"/>
      <c r="FB6" s="24"/>
      <c r="FC6" s="24"/>
      <c r="FD6" s="24"/>
      <c r="FE6" s="24"/>
      <c r="FF6" s="24"/>
      <c r="FG6" s="24"/>
      <c r="FH6" s="24"/>
      <c r="FI6" s="24"/>
      <c r="FJ6" s="24"/>
      <c r="FK6" s="24"/>
      <c r="FL6" s="24"/>
      <c r="FM6" s="24"/>
      <c r="FN6" s="24"/>
      <c r="FO6" s="24"/>
      <c r="FP6" s="24"/>
      <c r="FQ6" s="24"/>
      <c r="FR6" s="24"/>
      <c r="FS6" s="24"/>
      <c r="FT6" s="24"/>
      <c r="FU6" s="24"/>
      <c r="FV6" s="24"/>
      <c r="FW6" s="24"/>
      <c r="FX6" s="24"/>
      <c r="FY6" s="24"/>
      <c r="FZ6" s="24"/>
      <c r="GA6" s="24"/>
      <c r="GB6" s="24"/>
      <c r="GC6" s="24"/>
      <c r="GD6" s="24"/>
      <c r="GE6" s="24"/>
      <c r="GF6" s="24"/>
      <c r="GG6" s="24"/>
      <c r="GH6" s="24"/>
      <c r="GI6" s="24"/>
      <c r="GJ6" s="24"/>
    </row>
    <row r="7" spans="2:192" ht="63.75" customHeight="1">
      <c r="B7" s="312" t="s">
        <v>226</v>
      </c>
      <c r="C7" s="313"/>
      <c r="D7" s="48" t="s">
        <v>563</v>
      </c>
      <c r="E7" s="310"/>
      <c r="F7" s="311"/>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c r="CJ7" s="24"/>
      <c r="CK7" s="24"/>
      <c r="CL7" s="24"/>
      <c r="CM7" s="24"/>
      <c r="CN7" s="24"/>
      <c r="CO7" s="24"/>
      <c r="CP7" s="24"/>
      <c r="CQ7" s="24"/>
      <c r="CR7" s="24"/>
      <c r="CS7" s="24"/>
      <c r="CT7" s="24"/>
      <c r="CU7" s="24"/>
      <c r="CV7" s="24"/>
      <c r="CW7" s="24"/>
      <c r="CX7" s="24"/>
      <c r="CY7" s="24"/>
      <c r="CZ7" s="24"/>
      <c r="DA7" s="24"/>
      <c r="DB7" s="24"/>
      <c r="DC7" s="24"/>
      <c r="DD7" s="24"/>
      <c r="DE7" s="24"/>
      <c r="DF7" s="24"/>
      <c r="DG7" s="24"/>
      <c r="DH7" s="24"/>
      <c r="DI7" s="24"/>
      <c r="DJ7" s="24"/>
      <c r="DK7" s="24"/>
      <c r="DL7" s="24"/>
      <c r="DM7" s="24"/>
      <c r="DN7" s="24"/>
      <c r="DO7" s="24"/>
      <c r="DP7" s="24"/>
      <c r="DQ7" s="24"/>
      <c r="DR7" s="24"/>
      <c r="DS7" s="24"/>
      <c r="DT7" s="24"/>
      <c r="DU7" s="24"/>
      <c r="DV7" s="24"/>
      <c r="DW7" s="24"/>
      <c r="DX7" s="24"/>
      <c r="DY7" s="24"/>
      <c r="DZ7" s="24"/>
      <c r="EA7" s="24"/>
      <c r="EB7" s="24"/>
      <c r="EC7" s="24"/>
      <c r="ED7" s="24"/>
      <c r="EE7" s="24"/>
      <c r="EF7" s="24"/>
      <c r="EG7" s="24"/>
      <c r="EH7" s="24"/>
      <c r="EI7" s="24"/>
      <c r="EJ7" s="24"/>
      <c r="EK7" s="24"/>
      <c r="EL7" s="24"/>
      <c r="EM7" s="24"/>
      <c r="EN7" s="24"/>
      <c r="EO7" s="24"/>
      <c r="EP7" s="24"/>
      <c r="EQ7" s="24"/>
      <c r="ER7" s="24"/>
      <c r="ES7" s="24"/>
      <c r="ET7" s="24"/>
      <c r="EU7" s="24"/>
      <c r="EV7" s="24"/>
      <c r="EW7" s="24"/>
      <c r="EX7" s="24"/>
      <c r="EY7" s="24"/>
      <c r="EZ7" s="24"/>
      <c r="FA7" s="24"/>
      <c r="FB7" s="24"/>
      <c r="FC7" s="24"/>
      <c r="FD7" s="24"/>
      <c r="FE7" s="24"/>
      <c r="FF7" s="24"/>
      <c r="FG7" s="24"/>
      <c r="FH7" s="24"/>
      <c r="FI7" s="24"/>
      <c r="FJ7" s="24"/>
      <c r="FK7" s="24"/>
      <c r="FL7" s="24"/>
      <c r="FM7" s="24"/>
      <c r="FN7" s="24"/>
      <c r="FO7" s="24"/>
      <c r="FP7" s="24"/>
      <c r="FQ7" s="24"/>
      <c r="FR7" s="24"/>
      <c r="FS7" s="24"/>
      <c r="FT7" s="24"/>
      <c r="FU7" s="24"/>
      <c r="FV7" s="24"/>
      <c r="FW7" s="24"/>
      <c r="FX7" s="24"/>
      <c r="FY7" s="24"/>
      <c r="FZ7" s="24"/>
      <c r="GA7" s="24"/>
      <c r="GB7" s="24"/>
      <c r="GC7" s="24"/>
      <c r="GD7" s="24"/>
      <c r="GE7" s="24"/>
      <c r="GF7" s="24"/>
      <c r="GG7" s="24"/>
      <c r="GH7" s="24"/>
      <c r="GI7" s="24"/>
      <c r="GJ7" s="24"/>
    </row>
    <row r="8" spans="2:192" ht="69.75" customHeight="1">
      <c r="B8" s="64" t="s">
        <v>373</v>
      </c>
      <c r="C8" s="49" t="s">
        <v>429</v>
      </c>
      <c r="D8" s="50"/>
      <c r="E8" s="49" t="s">
        <v>429</v>
      </c>
      <c r="F8" s="65" t="s">
        <v>372</v>
      </c>
      <c r="G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24"/>
      <c r="CM8" s="24"/>
      <c r="CN8" s="24"/>
      <c r="CO8" s="24"/>
      <c r="CP8" s="24"/>
      <c r="CQ8" s="24"/>
      <c r="CR8" s="24"/>
      <c r="CS8" s="24"/>
      <c r="CT8" s="24"/>
      <c r="CU8" s="24"/>
      <c r="CV8" s="24"/>
      <c r="CW8" s="24"/>
      <c r="CX8" s="24"/>
      <c r="CY8" s="24"/>
      <c r="CZ8" s="24"/>
      <c r="DA8" s="24"/>
      <c r="DB8" s="24"/>
      <c r="DC8" s="24"/>
      <c r="DD8" s="24"/>
      <c r="DE8" s="24"/>
      <c r="DF8" s="24"/>
      <c r="DG8" s="24"/>
      <c r="DH8" s="24"/>
      <c r="DI8" s="24"/>
      <c r="DJ8" s="24"/>
      <c r="DK8" s="24"/>
      <c r="DL8" s="24"/>
      <c r="DM8" s="24"/>
      <c r="DN8" s="24"/>
      <c r="DO8" s="24"/>
      <c r="DP8" s="24"/>
      <c r="DQ8" s="24"/>
      <c r="DR8" s="24"/>
      <c r="DS8" s="24"/>
      <c r="DT8" s="24"/>
      <c r="DU8" s="24"/>
      <c r="DV8" s="24"/>
      <c r="DW8" s="24"/>
      <c r="DX8" s="24"/>
      <c r="DY8" s="24"/>
      <c r="DZ8" s="24"/>
      <c r="EA8" s="24"/>
      <c r="EB8" s="24"/>
      <c r="EC8" s="24"/>
      <c r="ED8" s="24"/>
      <c r="EE8" s="24"/>
      <c r="EF8" s="24"/>
      <c r="EG8" s="24"/>
      <c r="EH8" s="24"/>
      <c r="EI8" s="24"/>
      <c r="EJ8" s="24"/>
      <c r="EK8" s="24"/>
      <c r="EL8" s="24"/>
      <c r="EM8" s="24"/>
      <c r="EN8" s="24"/>
      <c r="EO8" s="24"/>
      <c r="EP8" s="24"/>
      <c r="EQ8" s="24"/>
      <c r="ER8" s="24"/>
      <c r="ES8" s="24"/>
      <c r="ET8" s="24"/>
      <c r="EU8" s="24"/>
      <c r="EV8" s="24"/>
      <c r="EW8" s="24"/>
      <c r="EX8" s="24"/>
      <c r="EY8" s="24"/>
      <c r="EZ8" s="24"/>
      <c r="FA8" s="24"/>
      <c r="FB8" s="24"/>
      <c r="FC8" s="24"/>
      <c r="FD8" s="24"/>
      <c r="FE8" s="24"/>
      <c r="FF8" s="24"/>
      <c r="FG8" s="24"/>
      <c r="FH8" s="24"/>
      <c r="FI8" s="24"/>
      <c r="FJ8" s="24"/>
      <c r="FK8" s="24"/>
      <c r="FL8" s="24"/>
      <c r="FM8" s="24"/>
      <c r="FN8" s="24"/>
      <c r="FO8" s="24"/>
      <c r="FP8" s="24"/>
      <c r="FQ8" s="24"/>
      <c r="FR8" s="24"/>
      <c r="FS8" s="24"/>
      <c r="FT8" s="24"/>
      <c r="FU8" s="24"/>
      <c r="FV8" s="24"/>
      <c r="FW8" s="24"/>
      <c r="FX8" s="24"/>
      <c r="FY8" s="24"/>
      <c r="FZ8" s="24"/>
      <c r="GA8" s="24"/>
      <c r="GB8" s="24"/>
      <c r="GC8" s="24"/>
      <c r="GD8" s="24"/>
      <c r="GE8" s="24"/>
      <c r="GF8" s="24"/>
      <c r="GG8" s="24"/>
      <c r="GH8" s="24"/>
      <c r="GI8" s="24"/>
      <c r="GJ8" s="24"/>
    </row>
    <row r="9" spans="2:192" ht="69.95" customHeight="1">
      <c r="B9" s="66" t="s">
        <v>77</v>
      </c>
      <c r="C9" s="51"/>
      <c r="D9" s="52" t="s">
        <v>432</v>
      </c>
      <c r="E9" s="54"/>
      <c r="F9" s="78"/>
      <c r="G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c r="CA9" s="24"/>
      <c r="CB9" s="24"/>
      <c r="CC9" s="24"/>
      <c r="CD9" s="24"/>
      <c r="CE9" s="24"/>
      <c r="CF9" s="24"/>
      <c r="CG9" s="24"/>
      <c r="CH9" s="24"/>
      <c r="CI9" s="24"/>
      <c r="CJ9" s="24"/>
      <c r="CK9" s="24"/>
      <c r="CL9" s="24"/>
      <c r="CM9" s="24"/>
      <c r="CN9" s="24"/>
      <c r="CO9" s="24"/>
      <c r="CP9" s="24"/>
      <c r="CQ9" s="24"/>
      <c r="CR9" s="24"/>
      <c r="CS9" s="24"/>
      <c r="CT9" s="24"/>
      <c r="CU9" s="24"/>
      <c r="CV9" s="24"/>
      <c r="CW9" s="24"/>
      <c r="CX9" s="24"/>
      <c r="CY9" s="24"/>
      <c r="CZ9" s="24"/>
      <c r="DA9" s="24"/>
      <c r="DB9" s="24"/>
      <c r="DC9" s="24"/>
      <c r="DD9" s="24"/>
      <c r="DE9" s="24"/>
      <c r="DF9" s="24"/>
      <c r="DG9" s="24"/>
      <c r="DH9" s="24"/>
      <c r="DI9" s="24"/>
      <c r="DJ9" s="24"/>
      <c r="DK9" s="24"/>
      <c r="DL9" s="24"/>
      <c r="DM9" s="24"/>
      <c r="DN9" s="24"/>
      <c r="DO9" s="24"/>
      <c r="DP9" s="24"/>
      <c r="DQ9" s="24"/>
      <c r="DR9" s="24"/>
      <c r="DS9" s="24"/>
      <c r="DT9" s="24"/>
      <c r="DU9" s="24"/>
      <c r="DV9" s="24"/>
      <c r="DW9" s="24"/>
      <c r="DX9" s="24"/>
      <c r="DY9" s="24"/>
      <c r="DZ9" s="24"/>
      <c r="EA9" s="24"/>
      <c r="EB9" s="24"/>
      <c r="EC9" s="24"/>
      <c r="ED9" s="24"/>
      <c r="EE9" s="24"/>
      <c r="EF9" s="24"/>
      <c r="EG9" s="24"/>
      <c r="EH9" s="24"/>
      <c r="EI9" s="24"/>
      <c r="EJ9" s="24"/>
      <c r="EK9" s="24"/>
      <c r="EL9" s="24"/>
      <c r="EM9" s="24"/>
      <c r="EN9" s="24"/>
      <c r="EO9" s="24"/>
      <c r="EP9" s="24"/>
      <c r="EQ9" s="24"/>
      <c r="ER9" s="24"/>
      <c r="ES9" s="24"/>
      <c r="ET9" s="24"/>
      <c r="EU9" s="24"/>
      <c r="EV9" s="24"/>
      <c r="EW9" s="24"/>
      <c r="EX9" s="24"/>
      <c r="EY9" s="24"/>
      <c r="EZ9" s="24"/>
      <c r="FA9" s="24"/>
      <c r="FB9" s="24"/>
      <c r="FC9" s="24"/>
      <c r="FD9" s="24"/>
      <c r="FE9" s="24"/>
      <c r="FF9" s="24"/>
      <c r="FG9" s="24"/>
      <c r="FH9" s="24"/>
      <c r="FI9" s="24"/>
      <c r="FJ9" s="24"/>
      <c r="FK9" s="24"/>
      <c r="FL9" s="24"/>
      <c r="FM9" s="24"/>
      <c r="FN9" s="24"/>
      <c r="FO9" s="24"/>
      <c r="FP9" s="24"/>
      <c r="FQ9" s="24"/>
      <c r="FR9" s="24"/>
      <c r="FS9" s="24"/>
      <c r="FT9" s="24"/>
      <c r="FU9" s="24"/>
      <c r="FV9" s="24"/>
      <c r="FW9" s="24"/>
      <c r="FX9" s="24"/>
      <c r="FY9" s="24"/>
      <c r="FZ9" s="24"/>
      <c r="GA9" s="24"/>
      <c r="GB9" s="24"/>
      <c r="GC9" s="24"/>
      <c r="GD9" s="24"/>
      <c r="GE9" s="24"/>
      <c r="GF9" s="24"/>
      <c r="GG9" s="24"/>
      <c r="GH9" s="24"/>
      <c r="GI9" s="24"/>
      <c r="GJ9" s="24"/>
    </row>
    <row r="10" spans="2:192" ht="69.95" customHeight="1">
      <c r="B10" s="66" t="s">
        <v>78</v>
      </c>
      <c r="C10" s="51"/>
      <c r="D10" s="52" t="s">
        <v>432</v>
      </c>
      <c r="E10" s="54"/>
      <c r="F10" s="78"/>
      <c r="G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24"/>
      <c r="CO10" s="24"/>
      <c r="CP10" s="24"/>
      <c r="CQ10" s="24"/>
      <c r="CR10" s="24"/>
      <c r="CS10" s="24"/>
      <c r="CT10" s="24"/>
      <c r="CU10" s="24"/>
      <c r="CV10" s="24"/>
      <c r="CW10" s="24"/>
      <c r="CX10" s="24"/>
      <c r="CY10" s="24"/>
      <c r="CZ10" s="24"/>
      <c r="DA10" s="24"/>
      <c r="DB10" s="24"/>
      <c r="DC10" s="24"/>
      <c r="DD10" s="24"/>
      <c r="DE10" s="24"/>
      <c r="DF10" s="24"/>
      <c r="DG10" s="24"/>
      <c r="DH10" s="24"/>
      <c r="DI10" s="24"/>
      <c r="DJ10" s="24"/>
      <c r="DK10" s="24"/>
      <c r="DL10" s="24"/>
      <c r="DM10" s="24"/>
      <c r="DN10" s="24"/>
      <c r="DO10" s="24"/>
      <c r="DP10" s="24"/>
      <c r="DQ10" s="24"/>
      <c r="DR10" s="24"/>
      <c r="DS10" s="24"/>
      <c r="DT10" s="24"/>
      <c r="DU10" s="24"/>
      <c r="DV10" s="24"/>
      <c r="DW10" s="24"/>
      <c r="DX10" s="24"/>
      <c r="DY10" s="24"/>
      <c r="DZ10" s="24"/>
      <c r="EA10" s="24"/>
      <c r="EB10" s="24"/>
      <c r="EC10" s="24"/>
      <c r="ED10" s="24"/>
      <c r="EE10" s="24"/>
      <c r="EF10" s="24"/>
      <c r="EG10" s="24"/>
      <c r="EH10" s="24"/>
      <c r="EI10" s="24"/>
      <c r="EJ10" s="24"/>
      <c r="EK10" s="24"/>
      <c r="EL10" s="24"/>
      <c r="EM10" s="24"/>
      <c r="EN10" s="24"/>
      <c r="EO10" s="24"/>
      <c r="EP10" s="24"/>
      <c r="EQ10" s="24"/>
      <c r="ER10" s="24"/>
      <c r="ES10" s="24"/>
      <c r="ET10" s="24"/>
      <c r="EU10" s="24"/>
      <c r="EV10" s="24"/>
      <c r="EW10" s="24"/>
      <c r="EX10" s="24"/>
      <c r="EY10" s="24"/>
      <c r="EZ10" s="24"/>
      <c r="FA10" s="24"/>
      <c r="FB10" s="24"/>
      <c r="FC10" s="24"/>
      <c r="FD10" s="24"/>
      <c r="FE10" s="24"/>
      <c r="FF10" s="24"/>
      <c r="FG10" s="24"/>
      <c r="FH10" s="24"/>
      <c r="FI10" s="24"/>
      <c r="FJ10" s="24"/>
      <c r="FK10" s="24"/>
      <c r="FL10" s="24"/>
      <c r="FM10" s="24"/>
      <c r="FN10" s="24"/>
      <c r="FO10" s="24"/>
      <c r="FP10" s="24"/>
      <c r="FQ10" s="24"/>
      <c r="FR10" s="24"/>
      <c r="FS10" s="24"/>
      <c r="FT10" s="24"/>
      <c r="FU10" s="24"/>
      <c r="FV10" s="24"/>
      <c r="FW10" s="24"/>
      <c r="FX10" s="24"/>
      <c r="FY10" s="24"/>
      <c r="FZ10" s="24"/>
      <c r="GA10" s="24"/>
      <c r="GB10" s="24"/>
      <c r="GC10" s="24"/>
      <c r="GD10" s="24"/>
      <c r="GE10" s="24"/>
      <c r="GF10" s="24"/>
      <c r="GG10" s="24"/>
      <c r="GH10" s="24"/>
      <c r="GI10" s="24"/>
      <c r="GJ10" s="24"/>
    </row>
    <row r="11" spans="2:192" ht="69.95" customHeight="1">
      <c r="B11" s="66" t="s">
        <v>74</v>
      </c>
      <c r="C11" s="51"/>
      <c r="D11" s="53" t="s">
        <v>431</v>
      </c>
      <c r="E11" s="54"/>
      <c r="F11" s="78"/>
      <c r="G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24"/>
      <c r="CO11" s="24"/>
      <c r="CP11" s="24"/>
      <c r="CQ11" s="24"/>
      <c r="CR11" s="24"/>
      <c r="CS11" s="24"/>
      <c r="CT11" s="24"/>
      <c r="CU11" s="24"/>
      <c r="CV11" s="24"/>
      <c r="CW11" s="24"/>
      <c r="CX11" s="24"/>
      <c r="CY11" s="24"/>
      <c r="CZ11" s="24"/>
      <c r="DA11" s="24"/>
      <c r="DB11" s="24"/>
      <c r="DC11" s="24"/>
      <c r="DD11" s="24"/>
      <c r="DE11" s="24"/>
      <c r="DF11" s="24"/>
      <c r="DG11" s="24"/>
      <c r="DH11" s="24"/>
      <c r="DI11" s="24"/>
      <c r="DJ11" s="24"/>
      <c r="DK11" s="24"/>
      <c r="DL11" s="24"/>
      <c r="DM11" s="24"/>
      <c r="DN11" s="24"/>
      <c r="DO11" s="24"/>
      <c r="DP11" s="24"/>
      <c r="DQ11" s="24"/>
      <c r="DR11" s="24"/>
      <c r="DS11" s="24"/>
      <c r="DT11" s="24"/>
      <c r="DU11" s="24"/>
      <c r="DV11" s="24"/>
      <c r="DW11" s="24"/>
      <c r="DX11" s="24"/>
      <c r="DY11" s="24"/>
      <c r="DZ11" s="24"/>
      <c r="EA11" s="24"/>
      <c r="EB11" s="24"/>
      <c r="EC11" s="24"/>
      <c r="ED11" s="24"/>
      <c r="EE11" s="24"/>
      <c r="EF11" s="24"/>
      <c r="EG11" s="24"/>
      <c r="EH11" s="24"/>
      <c r="EI11" s="24"/>
      <c r="EJ11" s="24"/>
      <c r="EK11" s="24"/>
      <c r="EL11" s="24"/>
      <c r="EM11" s="24"/>
      <c r="EN11" s="24"/>
      <c r="EO11" s="24"/>
      <c r="EP11" s="24"/>
      <c r="EQ11" s="24"/>
      <c r="ER11" s="24"/>
      <c r="ES11" s="24"/>
      <c r="ET11" s="24"/>
      <c r="EU11" s="24"/>
      <c r="EV11" s="24"/>
      <c r="EW11" s="24"/>
      <c r="EX11" s="24"/>
      <c r="EY11" s="24"/>
      <c r="EZ11" s="24"/>
      <c r="FA11" s="24"/>
      <c r="FB11" s="24"/>
      <c r="FC11" s="24"/>
      <c r="FD11" s="24"/>
      <c r="FE11" s="24"/>
      <c r="FF11" s="24"/>
      <c r="FG11" s="24"/>
      <c r="FH11" s="24"/>
      <c r="FI11" s="24"/>
      <c r="FJ11" s="24"/>
      <c r="FK11" s="24"/>
      <c r="FL11" s="24"/>
      <c r="FM11" s="24"/>
      <c r="FN11" s="24"/>
      <c r="FO11" s="24"/>
      <c r="FP11" s="24"/>
      <c r="FQ11" s="24"/>
      <c r="FR11" s="24"/>
      <c r="FS11" s="24"/>
      <c r="FT11" s="24"/>
      <c r="FU11" s="24"/>
      <c r="FV11" s="24"/>
      <c r="FW11" s="24"/>
      <c r="FX11" s="24"/>
      <c r="FY11" s="24"/>
      <c r="FZ11" s="24"/>
      <c r="GA11" s="24"/>
      <c r="GB11" s="24"/>
      <c r="GC11" s="24"/>
      <c r="GD11" s="24"/>
      <c r="GE11" s="24"/>
      <c r="GF11" s="24"/>
      <c r="GG11" s="24"/>
      <c r="GH11" s="24"/>
      <c r="GI11" s="24"/>
      <c r="GJ11" s="24"/>
    </row>
    <row r="12" spans="2:192" ht="69.95" customHeight="1">
      <c r="B12" s="66" t="s">
        <v>75</v>
      </c>
      <c r="C12" s="51"/>
      <c r="D12" s="52" t="s">
        <v>432</v>
      </c>
      <c r="E12" s="54"/>
      <c r="F12" s="78"/>
      <c r="G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c r="CZ12" s="24"/>
      <c r="DA12" s="24"/>
      <c r="DB12" s="24"/>
      <c r="DC12" s="24"/>
      <c r="DD12" s="24"/>
      <c r="DE12" s="24"/>
      <c r="DF12" s="24"/>
      <c r="DG12" s="24"/>
      <c r="DH12" s="24"/>
      <c r="DI12" s="24"/>
      <c r="DJ12" s="24"/>
      <c r="DK12" s="24"/>
      <c r="DL12" s="24"/>
      <c r="DM12" s="24"/>
      <c r="DN12" s="24"/>
      <c r="DO12" s="24"/>
      <c r="DP12" s="24"/>
      <c r="DQ12" s="24"/>
      <c r="DR12" s="24"/>
      <c r="DS12" s="24"/>
      <c r="DT12" s="24"/>
      <c r="DU12" s="24"/>
      <c r="DV12" s="24"/>
      <c r="DW12" s="24"/>
      <c r="DX12" s="24"/>
      <c r="DY12" s="24"/>
      <c r="DZ12" s="24"/>
      <c r="EA12" s="24"/>
      <c r="EB12" s="24"/>
      <c r="EC12" s="24"/>
      <c r="ED12" s="24"/>
      <c r="EE12" s="24"/>
      <c r="EF12" s="24"/>
      <c r="EG12" s="24"/>
      <c r="EH12" s="24"/>
      <c r="EI12" s="24"/>
      <c r="EJ12" s="24"/>
      <c r="EK12" s="24"/>
      <c r="EL12" s="24"/>
      <c r="EM12" s="24"/>
      <c r="EN12" s="24"/>
      <c r="EO12" s="24"/>
      <c r="EP12" s="24"/>
      <c r="EQ12" s="24"/>
      <c r="ER12" s="24"/>
      <c r="ES12" s="24"/>
      <c r="ET12" s="24"/>
      <c r="EU12" s="24"/>
      <c r="EV12" s="24"/>
      <c r="EW12" s="24"/>
      <c r="EX12" s="24"/>
      <c r="EY12" s="24"/>
      <c r="EZ12" s="24"/>
      <c r="FA12" s="24"/>
      <c r="FB12" s="24"/>
      <c r="FC12" s="24"/>
      <c r="FD12" s="24"/>
      <c r="FE12" s="24"/>
      <c r="FF12" s="24"/>
      <c r="FG12" s="24"/>
      <c r="FH12" s="24"/>
      <c r="FI12" s="24"/>
      <c r="FJ12" s="24"/>
      <c r="FK12" s="24"/>
      <c r="FL12" s="24"/>
      <c r="FM12" s="24"/>
      <c r="FN12" s="24"/>
      <c r="FO12" s="24"/>
      <c r="FP12" s="24"/>
      <c r="FQ12" s="24"/>
      <c r="FR12" s="24"/>
      <c r="FS12" s="24"/>
      <c r="FT12" s="24"/>
      <c r="FU12" s="24"/>
      <c r="FV12" s="24"/>
      <c r="FW12" s="24"/>
      <c r="FX12" s="24"/>
      <c r="FY12" s="24"/>
      <c r="FZ12" s="24"/>
      <c r="GA12" s="24"/>
      <c r="GB12" s="24"/>
      <c r="GC12" s="24"/>
      <c r="GD12" s="24"/>
      <c r="GE12" s="24"/>
      <c r="GF12" s="24"/>
      <c r="GG12" s="24"/>
      <c r="GH12" s="24"/>
      <c r="GI12" s="24"/>
      <c r="GJ12" s="24"/>
    </row>
    <row r="13" spans="2:192" ht="69.95" customHeight="1">
      <c r="B13" s="66" t="s">
        <v>464</v>
      </c>
      <c r="C13" s="51"/>
      <c r="D13" s="53" t="s">
        <v>431</v>
      </c>
      <c r="E13" s="54"/>
      <c r="F13" s="78"/>
      <c r="G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c r="DK13" s="24"/>
      <c r="DL13" s="24"/>
      <c r="DM13" s="24"/>
      <c r="DN13" s="24"/>
      <c r="DO13" s="24"/>
      <c r="DP13" s="24"/>
      <c r="DQ13" s="24"/>
      <c r="DR13" s="24"/>
      <c r="DS13" s="24"/>
      <c r="DT13" s="24"/>
      <c r="DU13" s="24"/>
      <c r="DV13" s="24"/>
      <c r="DW13" s="24"/>
      <c r="DX13" s="24"/>
      <c r="DY13" s="24"/>
      <c r="DZ13" s="24"/>
      <c r="EA13" s="24"/>
      <c r="EB13" s="24"/>
      <c r="EC13" s="24"/>
      <c r="ED13" s="24"/>
      <c r="EE13" s="24"/>
      <c r="EF13" s="24"/>
      <c r="EG13" s="24"/>
      <c r="EH13" s="24"/>
      <c r="EI13" s="24"/>
      <c r="EJ13" s="24"/>
      <c r="EK13" s="24"/>
      <c r="EL13" s="24"/>
      <c r="EM13" s="24"/>
      <c r="EN13" s="24"/>
      <c r="EO13" s="24"/>
      <c r="EP13" s="24"/>
      <c r="EQ13" s="24"/>
      <c r="ER13" s="24"/>
      <c r="ES13" s="24"/>
      <c r="ET13" s="24"/>
      <c r="EU13" s="24"/>
      <c r="EV13" s="24"/>
      <c r="EW13" s="24"/>
      <c r="EX13" s="24"/>
      <c r="EY13" s="24"/>
      <c r="EZ13" s="24"/>
      <c r="FA13" s="24"/>
      <c r="FB13" s="24"/>
      <c r="FC13" s="24"/>
      <c r="FD13" s="24"/>
      <c r="FE13" s="24"/>
      <c r="FF13" s="24"/>
      <c r="FG13" s="24"/>
      <c r="FH13" s="24"/>
      <c r="FI13" s="24"/>
      <c r="FJ13" s="24"/>
      <c r="FK13" s="24"/>
      <c r="FL13" s="24"/>
      <c r="FM13" s="24"/>
      <c r="FN13" s="24"/>
      <c r="FO13" s="24"/>
      <c r="FP13" s="24"/>
      <c r="FQ13" s="24"/>
      <c r="FR13" s="24"/>
      <c r="FS13" s="24"/>
      <c r="FT13" s="24"/>
      <c r="FU13" s="24"/>
      <c r="FV13" s="24"/>
      <c r="FW13" s="24"/>
      <c r="FX13" s="24"/>
      <c r="FY13" s="24"/>
      <c r="FZ13" s="24"/>
      <c r="GA13" s="24"/>
      <c r="GB13" s="24"/>
      <c r="GC13" s="24"/>
      <c r="GD13" s="24"/>
      <c r="GE13" s="24"/>
      <c r="GF13" s="24"/>
      <c r="GG13" s="24"/>
      <c r="GH13" s="24"/>
      <c r="GI13" s="24"/>
      <c r="GJ13" s="24"/>
    </row>
    <row r="14" spans="2:192" ht="69.95" customHeight="1">
      <c r="B14" s="66" t="s">
        <v>63</v>
      </c>
      <c r="C14" s="51"/>
      <c r="D14" s="53" t="s">
        <v>431</v>
      </c>
      <c r="E14" s="54"/>
      <c r="F14" s="78"/>
      <c r="G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24"/>
      <c r="DJ14" s="24"/>
      <c r="DK14" s="24"/>
      <c r="DL14" s="24"/>
      <c r="DM14" s="24"/>
      <c r="DN14" s="24"/>
      <c r="DO14" s="24"/>
      <c r="DP14" s="24"/>
      <c r="DQ14" s="24"/>
      <c r="DR14" s="24"/>
      <c r="DS14" s="24"/>
      <c r="DT14" s="24"/>
      <c r="DU14" s="24"/>
      <c r="DV14" s="24"/>
      <c r="DW14" s="24"/>
      <c r="DX14" s="24"/>
      <c r="DY14" s="24"/>
      <c r="DZ14" s="24"/>
      <c r="EA14" s="24"/>
      <c r="EB14" s="24"/>
      <c r="EC14" s="24"/>
      <c r="ED14" s="24"/>
      <c r="EE14" s="24"/>
      <c r="EF14" s="24"/>
      <c r="EG14" s="24"/>
      <c r="EH14" s="24"/>
      <c r="EI14" s="24"/>
      <c r="EJ14" s="24"/>
      <c r="EK14" s="24"/>
      <c r="EL14" s="24"/>
      <c r="EM14" s="24"/>
      <c r="EN14" s="24"/>
      <c r="EO14" s="24"/>
      <c r="EP14" s="24"/>
      <c r="EQ14" s="24"/>
      <c r="ER14" s="24"/>
      <c r="ES14" s="24"/>
      <c r="ET14" s="24"/>
      <c r="EU14" s="24"/>
      <c r="EV14" s="24"/>
      <c r="EW14" s="24"/>
      <c r="EX14" s="24"/>
      <c r="EY14" s="24"/>
      <c r="EZ14" s="24"/>
      <c r="FA14" s="24"/>
      <c r="FB14" s="24"/>
      <c r="FC14" s="24"/>
      <c r="FD14" s="24"/>
      <c r="FE14" s="24"/>
      <c r="FF14" s="24"/>
      <c r="FG14" s="24"/>
      <c r="FH14" s="24"/>
      <c r="FI14" s="24"/>
      <c r="FJ14" s="24"/>
      <c r="FK14" s="24"/>
      <c r="FL14" s="24"/>
      <c r="FM14" s="24"/>
      <c r="FN14" s="24"/>
      <c r="FO14" s="24"/>
      <c r="FP14" s="24"/>
      <c r="FQ14" s="24"/>
      <c r="FR14" s="24"/>
      <c r="FS14" s="24"/>
      <c r="FT14" s="24"/>
      <c r="FU14" s="24"/>
      <c r="FV14" s="24"/>
      <c r="FW14" s="24"/>
      <c r="FX14" s="24"/>
      <c r="FY14" s="24"/>
      <c r="FZ14" s="24"/>
      <c r="GA14" s="24"/>
      <c r="GB14" s="24"/>
      <c r="GC14" s="24"/>
      <c r="GD14" s="24"/>
      <c r="GE14" s="24"/>
      <c r="GF14" s="24"/>
      <c r="GG14" s="24"/>
      <c r="GH14" s="24"/>
      <c r="GI14" s="24"/>
      <c r="GJ14" s="24"/>
    </row>
    <row r="15" spans="2:192" ht="69.95" customHeight="1">
      <c r="B15" s="66" t="s">
        <v>64</v>
      </c>
      <c r="C15" s="51"/>
      <c r="D15" s="53" t="s">
        <v>431</v>
      </c>
      <c r="E15" s="54"/>
      <c r="F15" s="78"/>
      <c r="G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c r="DL15" s="24"/>
      <c r="DM15" s="24"/>
      <c r="DN15" s="24"/>
      <c r="DO15" s="24"/>
      <c r="DP15" s="24"/>
      <c r="DQ15" s="24"/>
      <c r="DR15" s="24"/>
      <c r="DS15" s="24"/>
      <c r="DT15" s="24"/>
      <c r="DU15" s="24"/>
      <c r="DV15" s="24"/>
      <c r="DW15" s="24"/>
      <c r="DX15" s="24"/>
      <c r="DY15" s="24"/>
      <c r="DZ15" s="24"/>
      <c r="EA15" s="24"/>
      <c r="EB15" s="24"/>
      <c r="EC15" s="24"/>
      <c r="ED15" s="24"/>
      <c r="EE15" s="24"/>
      <c r="EF15" s="24"/>
      <c r="EG15" s="24"/>
      <c r="EH15" s="24"/>
      <c r="EI15" s="24"/>
      <c r="EJ15" s="24"/>
      <c r="EK15" s="24"/>
      <c r="EL15" s="24"/>
      <c r="EM15" s="24"/>
      <c r="EN15" s="24"/>
      <c r="EO15" s="24"/>
      <c r="EP15" s="24"/>
      <c r="EQ15" s="24"/>
      <c r="ER15" s="24"/>
      <c r="ES15" s="24"/>
      <c r="ET15" s="24"/>
      <c r="EU15" s="24"/>
      <c r="EV15" s="24"/>
      <c r="EW15" s="24"/>
      <c r="EX15" s="24"/>
      <c r="EY15" s="24"/>
      <c r="EZ15" s="24"/>
      <c r="FA15" s="24"/>
      <c r="FB15" s="24"/>
      <c r="FC15" s="24"/>
      <c r="FD15" s="24"/>
      <c r="FE15" s="24"/>
      <c r="FF15" s="24"/>
      <c r="FG15" s="24"/>
      <c r="FH15" s="24"/>
      <c r="FI15" s="24"/>
      <c r="FJ15" s="24"/>
      <c r="FK15" s="24"/>
      <c r="FL15" s="24"/>
      <c r="FM15" s="24"/>
      <c r="FN15" s="24"/>
      <c r="FO15" s="24"/>
      <c r="FP15" s="24"/>
      <c r="FQ15" s="24"/>
      <c r="FR15" s="24"/>
      <c r="FS15" s="24"/>
      <c r="FT15" s="24"/>
      <c r="FU15" s="24"/>
      <c r="FV15" s="24"/>
      <c r="FW15" s="24"/>
      <c r="FX15" s="24"/>
      <c r="FY15" s="24"/>
      <c r="FZ15" s="24"/>
      <c r="GA15" s="24"/>
      <c r="GB15" s="24"/>
      <c r="GC15" s="24"/>
      <c r="GD15" s="24"/>
      <c r="GE15" s="24"/>
      <c r="GF15" s="24"/>
      <c r="GG15" s="24"/>
      <c r="GH15" s="24"/>
      <c r="GI15" s="24"/>
      <c r="GJ15" s="24"/>
    </row>
    <row r="16" spans="2:192" ht="69.95" customHeight="1">
      <c r="B16" s="66" t="s">
        <v>65</v>
      </c>
      <c r="C16" s="51"/>
      <c r="D16" s="53" t="s">
        <v>431</v>
      </c>
      <c r="E16" s="54"/>
      <c r="F16" s="78"/>
      <c r="G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24"/>
      <c r="EU16" s="24"/>
      <c r="EV16" s="24"/>
      <c r="EW16" s="24"/>
      <c r="EX16" s="24"/>
      <c r="EY16" s="24"/>
      <c r="EZ16" s="24"/>
      <c r="FA16" s="24"/>
      <c r="FB16" s="24"/>
      <c r="FC16" s="24"/>
      <c r="FD16" s="24"/>
      <c r="FE16" s="24"/>
      <c r="FF16" s="24"/>
      <c r="FG16" s="24"/>
      <c r="FH16" s="24"/>
      <c r="FI16" s="24"/>
      <c r="FJ16" s="24"/>
      <c r="FK16" s="24"/>
      <c r="FL16" s="24"/>
      <c r="FM16" s="24"/>
      <c r="FN16" s="24"/>
      <c r="FO16" s="24"/>
      <c r="FP16" s="24"/>
      <c r="FQ16" s="24"/>
      <c r="FR16" s="24"/>
      <c r="FS16" s="24"/>
      <c r="FT16" s="24"/>
      <c r="FU16" s="24"/>
      <c r="FV16" s="24"/>
      <c r="FW16" s="24"/>
      <c r="FX16" s="24"/>
      <c r="FY16" s="24"/>
      <c r="FZ16" s="24"/>
      <c r="GA16" s="24"/>
      <c r="GB16" s="24"/>
      <c r="GC16" s="24"/>
      <c r="GD16" s="24"/>
      <c r="GE16" s="24"/>
      <c r="GF16" s="24"/>
      <c r="GG16" s="24"/>
      <c r="GH16" s="24"/>
      <c r="GI16" s="24"/>
      <c r="GJ16" s="24"/>
    </row>
    <row r="17" spans="2:192" ht="69.95" customHeight="1">
      <c r="B17" s="66" t="s">
        <v>66</v>
      </c>
      <c r="C17" s="51"/>
      <c r="D17" s="53" t="s">
        <v>431</v>
      </c>
      <c r="E17" s="54"/>
      <c r="F17" s="78"/>
      <c r="G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24"/>
      <c r="CO17" s="24"/>
      <c r="CP17" s="24"/>
      <c r="CQ17" s="24"/>
      <c r="CR17" s="24"/>
      <c r="CS17" s="24"/>
      <c r="CT17" s="24"/>
      <c r="CU17" s="24"/>
      <c r="CV17" s="24"/>
      <c r="CW17" s="24"/>
      <c r="CX17" s="24"/>
      <c r="CY17" s="24"/>
      <c r="CZ17" s="24"/>
      <c r="DA17" s="24"/>
      <c r="DB17" s="24"/>
      <c r="DC17" s="24"/>
      <c r="DD17" s="24"/>
      <c r="DE17" s="24"/>
      <c r="DF17" s="2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row>
    <row r="18" spans="2:192" ht="69.95" customHeight="1">
      <c r="B18" s="66" t="s">
        <v>359</v>
      </c>
      <c r="C18" s="51"/>
      <c r="D18" s="53" t="s">
        <v>431</v>
      </c>
      <c r="E18" s="54"/>
      <c r="F18" s="78"/>
      <c r="G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c r="CO18" s="24"/>
      <c r="CP18" s="24"/>
      <c r="CQ18" s="24"/>
      <c r="CR18" s="24"/>
      <c r="CS18" s="24"/>
      <c r="CT18" s="24"/>
      <c r="CU18" s="24"/>
      <c r="CV18" s="24"/>
      <c r="CW18" s="24"/>
      <c r="CX18" s="24"/>
      <c r="CY18" s="24"/>
      <c r="CZ18" s="24"/>
      <c r="DA18" s="24"/>
      <c r="DB18" s="24"/>
      <c r="DC18" s="24"/>
      <c r="DD18" s="24"/>
      <c r="DE18" s="24"/>
      <c r="DF18" s="2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row>
    <row r="19" spans="2:192" ht="69.95" customHeight="1">
      <c r="B19" s="66" t="s">
        <v>67</v>
      </c>
      <c r="C19" s="51" t="s">
        <v>430</v>
      </c>
      <c r="D19" s="53" t="s">
        <v>431</v>
      </c>
      <c r="E19" s="54" t="str">
        <f t="shared" ref="E19:E50" si="0">C19</f>
        <v>008</v>
      </c>
      <c r="F19" s="78"/>
      <c r="G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24"/>
      <c r="CO19" s="24"/>
      <c r="CP19" s="24"/>
      <c r="CQ19" s="24"/>
      <c r="CR19" s="24"/>
      <c r="CS19" s="24"/>
      <c r="CT19" s="24"/>
      <c r="CU19" s="24"/>
      <c r="CV19" s="24"/>
      <c r="CW19" s="24"/>
      <c r="CX19" s="24"/>
      <c r="CY19" s="24"/>
      <c r="CZ19" s="24"/>
      <c r="DA19" s="24"/>
      <c r="DB19" s="24"/>
      <c r="DC19" s="24"/>
      <c r="DD19" s="24"/>
      <c r="DE19" s="24"/>
      <c r="DF19" s="24"/>
      <c r="DG19" s="24"/>
      <c r="DH19" s="24"/>
      <c r="DI19" s="24"/>
      <c r="DJ19" s="24"/>
      <c r="DK19" s="24"/>
      <c r="DL19" s="24"/>
      <c r="DM19" s="24"/>
      <c r="DN19" s="24"/>
      <c r="DO19" s="24"/>
      <c r="DP19" s="24"/>
      <c r="DQ19" s="24"/>
      <c r="DR19" s="24"/>
      <c r="DS19" s="24"/>
      <c r="DT19" s="24"/>
      <c r="DU19" s="24"/>
      <c r="DV19" s="24"/>
      <c r="DW19" s="24"/>
      <c r="DX19" s="24"/>
      <c r="DY19" s="24"/>
      <c r="DZ19" s="24"/>
      <c r="EA19" s="24"/>
      <c r="EB19" s="24"/>
      <c r="EC19" s="24"/>
      <c r="ED19" s="24"/>
      <c r="EE19" s="24"/>
      <c r="EF19" s="24"/>
      <c r="EG19" s="24"/>
      <c r="EH19" s="24"/>
      <c r="EI19" s="24"/>
      <c r="EJ19" s="24"/>
      <c r="EK19" s="24"/>
      <c r="EL19" s="24"/>
      <c r="EM19" s="24"/>
      <c r="EN19" s="24"/>
      <c r="EO19" s="24"/>
      <c r="EP19" s="24"/>
      <c r="EQ19" s="24"/>
      <c r="ER19" s="24"/>
      <c r="ES19" s="24"/>
      <c r="ET19" s="24"/>
      <c r="EU19" s="24"/>
      <c r="EV19" s="24"/>
      <c r="EW19" s="24"/>
      <c r="EX19" s="24"/>
      <c r="EY19" s="24"/>
      <c r="EZ19" s="24"/>
      <c r="FA19" s="24"/>
      <c r="FB19" s="24"/>
      <c r="FC19" s="24"/>
      <c r="FD19" s="24"/>
      <c r="FE19" s="24"/>
      <c r="FF19" s="24"/>
      <c r="FG19" s="24"/>
      <c r="FH19" s="24"/>
      <c r="FI19" s="24"/>
      <c r="FJ19" s="24"/>
      <c r="FK19" s="24"/>
      <c r="FL19" s="24"/>
      <c r="FM19" s="24"/>
      <c r="FN19" s="24"/>
      <c r="FO19" s="24"/>
      <c r="FP19" s="24"/>
      <c r="FQ19" s="24"/>
      <c r="FR19" s="24"/>
      <c r="FS19" s="24"/>
      <c r="FT19" s="24"/>
      <c r="FU19" s="24"/>
      <c r="FV19" s="24"/>
      <c r="FW19" s="24"/>
      <c r="FX19" s="24"/>
      <c r="FY19" s="24"/>
      <c r="FZ19" s="24"/>
      <c r="GA19" s="24"/>
      <c r="GB19" s="24"/>
      <c r="GC19" s="24"/>
      <c r="GD19" s="24"/>
      <c r="GE19" s="24"/>
      <c r="GF19" s="24"/>
      <c r="GG19" s="24"/>
      <c r="GH19" s="24"/>
      <c r="GI19" s="24"/>
      <c r="GJ19" s="24"/>
    </row>
    <row r="20" spans="2:192" ht="69.95" customHeight="1">
      <c r="B20" s="66" t="s">
        <v>365</v>
      </c>
      <c r="C20" s="51" t="s">
        <v>433</v>
      </c>
      <c r="D20" s="53" t="s">
        <v>431</v>
      </c>
      <c r="E20" s="54" t="str">
        <f t="shared" si="0"/>
        <v>009</v>
      </c>
      <c r="F20" s="78"/>
      <c r="G20" s="1"/>
      <c r="H20" s="1"/>
      <c r="I20" s="1"/>
      <c r="J20" s="1"/>
      <c r="K20" s="1"/>
      <c r="L20" s="1"/>
      <c r="M20" s="1"/>
      <c r="N20" s="1"/>
      <c r="O20" s="1"/>
      <c r="P20" s="1"/>
    </row>
    <row r="21" spans="2:192" ht="69.95" customHeight="1">
      <c r="B21" s="66" t="s">
        <v>162</v>
      </c>
      <c r="C21" s="51" t="s">
        <v>434</v>
      </c>
      <c r="D21" s="53" t="s">
        <v>431</v>
      </c>
      <c r="E21" s="54" t="str">
        <f t="shared" si="0"/>
        <v>025</v>
      </c>
      <c r="F21" s="78"/>
      <c r="G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s="24"/>
      <c r="CU21" s="24"/>
      <c r="CV21" s="24"/>
      <c r="CW21" s="24"/>
      <c r="CX21" s="24"/>
      <c r="CY21" s="24"/>
      <c r="CZ21" s="24"/>
      <c r="DA21" s="24"/>
      <c r="DB21" s="24"/>
      <c r="DC21" s="24"/>
      <c r="DD21" s="24"/>
      <c r="DE21" s="24"/>
      <c r="DF21" s="24"/>
      <c r="DG21" s="24"/>
      <c r="DH21" s="24"/>
      <c r="DI21" s="24"/>
      <c r="DJ21" s="24"/>
      <c r="DK21" s="24"/>
      <c r="DL21" s="24"/>
      <c r="DM21" s="24"/>
      <c r="DN21" s="24"/>
      <c r="DO21" s="24"/>
      <c r="DP21" s="24"/>
      <c r="DQ21" s="24"/>
      <c r="DR21" s="24"/>
      <c r="DS21" s="24"/>
      <c r="DT21" s="24"/>
      <c r="DU21" s="24"/>
      <c r="DV21" s="24"/>
      <c r="DW21" s="24"/>
      <c r="DX21" s="24"/>
      <c r="DY21" s="24"/>
      <c r="DZ21" s="24"/>
      <c r="EA21" s="24"/>
      <c r="EB21" s="24"/>
      <c r="EC21" s="24"/>
      <c r="ED21" s="24"/>
      <c r="EE21" s="24"/>
      <c r="EF21" s="24"/>
      <c r="EG21" s="24"/>
      <c r="EH21" s="24"/>
      <c r="EI21" s="24"/>
      <c r="EJ21" s="24"/>
      <c r="EK21" s="24"/>
      <c r="EL21" s="24"/>
      <c r="EM21" s="24"/>
      <c r="EN21" s="24"/>
      <c r="EO21" s="24"/>
      <c r="EP21" s="24"/>
      <c r="EQ21" s="24"/>
      <c r="ER21" s="24"/>
      <c r="ES21" s="24"/>
      <c r="ET21" s="24"/>
      <c r="EU21" s="24"/>
      <c r="EV21" s="24"/>
      <c r="EW21" s="24"/>
      <c r="EX21" s="24"/>
      <c r="EY21" s="24"/>
      <c r="EZ21" s="24"/>
      <c r="FA21" s="24"/>
      <c r="FB21" s="24"/>
      <c r="FC21" s="24"/>
      <c r="FD21" s="24"/>
      <c r="FE21" s="24"/>
      <c r="FF21" s="24"/>
      <c r="FG21" s="24"/>
      <c r="FH21" s="24"/>
      <c r="FI21" s="24"/>
      <c r="FJ21" s="24"/>
      <c r="FK21" s="24"/>
      <c r="FL21" s="24"/>
      <c r="FM21" s="24"/>
      <c r="FN21" s="24"/>
      <c r="FO21" s="24"/>
      <c r="FP21" s="24"/>
      <c r="FQ21" s="24"/>
      <c r="FR21" s="24"/>
      <c r="FS21" s="24"/>
      <c r="FT21" s="24"/>
      <c r="FU21" s="24"/>
      <c r="FV21" s="24"/>
      <c r="FW21" s="24"/>
      <c r="FX21" s="24"/>
      <c r="FY21" s="24"/>
      <c r="FZ21" s="24"/>
      <c r="GA21" s="24"/>
      <c r="GB21" s="24"/>
      <c r="GC21" s="24"/>
      <c r="GD21" s="24"/>
      <c r="GE21" s="24"/>
      <c r="GF21" s="24"/>
      <c r="GG21" s="24"/>
      <c r="GH21" s="24"/>
      <c r="GI21" s="24"/>
      <c r="GJ21" s="24"/>
    </row>
    <row r="22" spans="2:192" ht="69.95" customHeight="1">
      <c r="B22" s="66" t="s">
        <v>69</v>
      </c>
      <c r="C22" s="51" t="s">
        <v>285</v>
      </c>
      <c r="D22" s="53" t="s">
        <v>431</v>
      </c>
      <c r="E22" s="54" t="str">
        <f t="shared" si="0"/>
        <v>028</v>
      </c>
      <c r="F22" s="78"/>
      <c r="G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24"/>
      <c r="CO22" s="24"/>
      <c r="CP22" s="24"/>
      <c r="CQ22" s="24"/>
      <c r="CR22" s="24"/>
      <c r="CS22" s="24"/>
      <c r="CT22" s="24"/>
      <c r="CU22" s="24"/>
      <c r="CV22" s="24"/>
      <c r="CW22" s="24"/>
      <c r="CX22" s="24"/>
      <c r="CY22" s="24"/>
      <c r="CZ22" s="24"/>
      <c r="DA22" s="24"/>
      <c r="DB22" s="24"/>
      <c r="DC22" s="24"/>
      <c r="DD22" s="24"/>
      <c r="DE22" s="24"/>
      <c r="DF22" s="24"/>
      <c r="DG22" s="24"/>
      <c r="DH22" s="24"/>
      <c r="DI22" s="24"/>
      <c r="DJ22" s="24"/>
      <c r="DK22" s="24"/>
      <c r="DL22" s="24"/>
      <c r="DM22" s="24"/>
      <c r="DN22" s="24"/>
      <c r="DO22" s="24"/>
      <c r="DP22" s="24"/>
      <c r="DQ22" s="24"/>
      <c r="DR22" s="24"/>
      <c r="DS22" s="24"/>
      <c r="DT22" s="24"/>
      <c r="DU22" s="24"/>
      <c r="DV22" s="24"/>
      <c r="DW22" s="24"/>
      <c r="DX22" s="24"/>
      <c r="DY22" s="24"/>
      <c r="DZ22" s="24"/>
      <c r="EA22" s="24"/>
      <c r="EB22" s="24"/>
      <c r="EC22" s="24"/>
      <c r="ED22" s="24"/>
      <c r="EE22" s="24"/>
      <c r="EF22" s="24"/>
      <c r="EG22" s="24"/>
      <c r="EH22" s="24"/>
      <c r="EI22" s="24"/>
      <c r="EJ22" s="24"/>
      <c r="EK22" s="24"/>
      <c r="EL22" s="24"/>
      <c r="EM22" s="24"/>
      <c r="EN22" s="24"/>
      <c r="EO22" s="24"/>
      <c r="EP22" s="24"/>
      <c r="EQ22" s="24"/>
      <c r="ER22" s="24"/>
      <c r="ES22" s="24"/>
      <c r="ET22" s="24"/>
      <c r="EU22" s="24"/>
      <c r="EV22" s="24"/>
      <c r="EW22" s="24"/>
      <c r="EX22" s="24"/>
      <c r="EY22" s="24"/>
      <c r="EZ22" s="24"/>
      <c r="FA22" s="24"/>
      <c r="FB22" s="24"/>
      <c r="FC22" s="24"/>
      <c r="FD22" s="24"/>
      <c r="FE22" s="24"/>
      <c r="FF22" s="24"/>
      <c r="FG22" s="24"/>
      <c r="FH22" s="24"/>
      <c r="FI22" s="24"/>
      <c r="FJ22" s="24"/>
      <c r="FK22" s="24"/>
      <c r="FL22" s="24"/>
      <c r="FM22" s="24"/>
      <c r="FN22" s="24"/>
      <c r="FO22" s="24"/>
      <c r="FP22" s="24"/>
      <c r="FQ22" s="24"/>
      <c r="FR22" s="24"/>
      <c r="FS22" s="24"/>
      <c r="FT22" s="24"/>
      <c r="FU22" s="24"/>
      <c r="FV22" s="24"/>
      <c r="FW22" s="24"/>
      <c r="FX22" s="24"/>
      <c r="FY22" s="24"/>
      <c r="FZ22" s="24"/>
      <c r="GA22" s="24"/>
      <c r="GB22" s="24"/>
      <c r="GC22" s="24"/>
      <c r="GD22" s="24"/>
      <c r="GE22" s="24"/>
      <c r="GF22" s="24"/>
      <c r="GG22" s="24"/>
      <c r="GH22" s="24"/>
      <c r="GI22" s="24"/>
      <c r="GJ22" s="24"/>
    </row>
    <row r="23" spans="2:192" ht="69.95" customHeight="1">
      <c r="B23" s="66" t="s">
        <v>73</v>
      </c>
      <c r="C23" s="51" t="s">
        <v>435</v>
      </c>
      <c r="D23" s="53" t="s">
        <v>431</v>
      </c>
      <c r="E23" s="54" t="str">
        <f t="shared" si="0"/>
        <v>041</v>
      </c>
      <c r="F23" s="78"/>
      <c r="G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24"/>
      <c r="CO23" s="24"/>
      <c r="CP23" s="24"/>
      <c r="CQ23" s="24"/>
      <c r="CR23" s="24"/>
      <c r="CS23" s="24"/>
      <c r="CT23" s="24"/>
      <c r="CU23" s="24"/>
      <c r="CV23" s="24"/>
      <c r="CW23" s="24"/>
      <c r="CX23" s="24"/>
      <c r="CY23" s="24"/>
      <c r="CZ23" s="24"/>
      <c r="DA23" s="24"/>
      <c r="DB23" s="24"/>
      <c r="DC23" s="24"/>
      <c r="DD23" s="24"/>
      <c r="DE23" s="24"/>
      <c r="DF23" s="24"/>
      <c r="DG23" s="24"/>
      <c r="DH23" s="24"/>
      <c r="DI23" s="24"/>
      <c r="DJ23" s="24"/>
      <c r="DK23" s="24"/>
      <c r="DL23" s="24"/>
      <c r="DM23" s="24"/>
      <c r="DN23" s="24"/>
      <c r="DO23" s="24"/>
      <c r="DP23" s="24"/>
      <c r="DQ23" s="24"/>
      <c r="DR23" s="24"/>
      <c r="DS23" s="24"/>
      <c r="DT23" s="24"/>
      <c r="DU23" s="24"/>
      <c r="DV23" s="24"/>
      <c r="DW23" s="24"/>
      <c r="DX23" s="24"/>
      <c r="DY23" s="24"/>
      <c r="DZ23" s="24"/>
      <c r="EA23" s="24"/>
      <c r="EB23" s="24"/>
      <c r="EC23" s="24"/>
      <c r="ED23" s="24"/>
      <c r="EE23" s="24"/>
      <c r="EF23" s="24"/>
      <c r="EG23" s="24"/>
      <c r="EH23" s="24"/>
      <c r="EI23" s="24"/>
      <c r="EJ23" s="24"/>
      <c r="EK23" s="24"/>
      <c r="EL23" s="24"/>
      <c r="EM23" s="24"/>
      <c r="EN23" s="24"/>
      <c r="EO23" s="24"/>
      <c r="EP23" s="24"/>
      <c r="EQ23" s="24"/>
      <c r="ER23" s="24"/>
      <c r="ES23" s="24"/>
      <c r="ET23" s="24"/>
      <c r="EU23" s="24"/>
      <c r="EV23" s="24"/>
      <c r="EW23" s="24"/>
      <c r="EX23" s="24"/>
      <c r="EY23" s="24"/>
      <c r="EZ23" s="24"/>
      <c r="FA23" s="24"/>
      <c r="FB23" s="24"/>
      <c r="FC23" s="24"/>
      <c r="FD23" s="24"/>
      <c r="FE23" s="24"/>
      <c r="FF23" s="24"/>
      <c r="FG23" s="24"/>
      <c r="FH23" s="24"/>
      <c r="FI23" s="24"/>
      <c r="FJ23" s="24"/>
      <c r="FK23" s="24"/>
      <c r="FL23" s="24"/>
      <c r="FM23" s="24"/>
      <c r="FN23" s="24"/>
      <c r="FO23" s="24"/>
      <c r="FP23" s="24"/>
      <c r="FQ23" s="24"/>
      <c r="FR23" s="24"/>
      <c r="FS23" s="24"/>
      <c r="FT23" s="24"/>
      <c r="FU23" s="24"/>
      <c r="FV23" s="24"/>
      <c r="FW23" s="24"/>
      <c r="FX23" s="24"/>
      <c r="FY23" s="24"/>
      <c r="FZ23" s="24"/>
      <c r="GA23" s="24"/>
      <c r="GB23" s="24"/>
      <c r="GC23" s="24"/>
      <c r="GD23" s="24"/>
      <c r="GE23" s="24"/>
      <c r="GF23" s="24"/>
      <c r="GG23" s="24"/>
      <c r="GH23" s="24"/>
      <c r="GI23" s="24"/>
      <c r="GJ23" s="24"/>
    </row>
    <row r="24" spans="2:192" ht="69.95" customHeight="1">
      <c r="B24" s="66" t="s">
        <v>180</v>
      </c>
      <c r="C24" s="59" t="s">
        <v>179</v>
      </c>
      <c r="D24" s="53" t="s">
        <v>431</v>
      </c>
      <c r="E24" s="54" t="str">
        <f t="shared" si="0"/>
        <v>052</v>
      </c>
      <c r="F24" s="78"/>
      <c r="G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24"/>
      <c r="CO24" s="24"/>
      <c r="CP24" s="24"/>
      <c r="CQ24" s="24"/>
      <c r="CR24" s="24"/>
      <c r="CS24" s="24"/>
      <c r="CT24" s="24"/>
      <c r="CU24" s="24"/>
      <c r="CV24" s="24"/>
      <c r="CW24" s="24"/>
      <c r="CX24" s="24"/>
      <c r="CY24" s="24"/>
      <c r="CZ24" s="24"/>
      <c r="DA24" s="24"/>
      <c r="DB24" s="24"/>
      <c r="DC24" s="24"/>
      <c r="DD24" s="24"/>
      <c r="DE24" s="24"/>
      <c r="DF24" s="24"/>
      <c r="DG24" s="24"/>
      <c r="DH24" s="24"/>
      <c r="DI24" s="24"/>
      <c r="DJ24" s="24"/>
      <c r="DK24" s="24"/>
      <c r="DL24" s="24"/>
      <c r="DM24" s="24"/>
      <c r="DN24" s="24"/>
      <c r="DO24" s="24"/>
      <c r="DP24" s="24"/>
      <c r="DQ24" s="24"/>
      <c r="DR24" s="24"/>
      <c r="DS24" s="24"/>
      <c r="DT24" s="24"/>
      <c r="DU24" s="24"/>
      <c r="DV24" s="24"/>
      <c r="DW24" s="24"/>
      <c r="DX24" s="24"/>
      <c r="DY24" s="24"/>
      <c r="DZ24" s="24"/>
      <c r="EA24" s="24"/>
      <c r="EB24" s="24"/>
      <c r="EC24" s="24"/>
      <c r="ED24" s="24"/>
      <c r="EE24" s="24"/>
      <c r="EF24" s="24"/>
      <c r="EG24" s="24"/>
      <c r="EH24" s="24"/>
      <c r="EI24" s="24"/>
      <c r="EJ24" s="24"/>
      <c r="EK24" s="24"/>
      <c r="EL24" s="24"/>
      <c r="EM24" s="24"/>
      <c r="EN24" s="24"/>
      <c r="EO24" s="24"/>
      <c r="EP24" s="24"/>
      <c r="EQ24" s="24"/>
      <c r="ER24" s="24"/>
      <c r="ES24" s="24"/>
      <c r="ET24" s="24"/>
      <c r="EU24" s="24"/>
      <c r="EV24" s="24"/>
      <c r="EW24" s="24"/>
      <c r="EX24" s="24"/>
      <c r="EY24" s="24"/>
      <c r="EZ24" s="24"/>
      <c r="FA24" s="24"/>
      <c r="FB24" s="24"/>
      <c r="FC24" s="24"/>
      <c r="FD24" s="24"/>
      <c r="FE24" s="24"/>
      <c r="FF24" s="24"/>
      <c r="FG24" s="24"/>
      <c r="FH24" s="24"/>
      <c r="FI24" s="24"/>
      <c r="FJ24" s="24"/>
      <c r="FK24" s="24"/>
      <c r="FL24" s="24"/>
      <c r="FM24" s="24"/>
      <c r="FN24" s="24"/>
      <c r="FO24" s="24"/>
      <c r="FP24" s="24"/>
      <c r="FQ24" s="24"/>
      <c r="FR24" s="24"/>
      <c r="FS24" s="24"/>
      <c r="FT24" s="24"/>
      <c r="FU24" s="24"/>
      <c r="FV24" s="24"/>
      <c r="FW24" s="24"/>
      <c r="FX24" s="24"/>
      <c r="FY24" s="24"/>
      <c r="FZ24" s="24"/>
      <c r="GA24" s="24"/>
      <c r="GB24" s="24"/>
      <c r="GC24" s="24"/>
      <c r="GD24" s="24"/>
      <c r="GE24" s="24"/>
      <c r="GF24" s="24"/>
      <c r="GG24" s="24"/>
      <c r="GH24" s="24"/>
      <c r="GI24" s="24"/>
      <c r="GJ24" s="24"/>
    </row>
    <row r="25" spans="2:192" ht="69.95" customHeight="1">
      <c r="B25" s="66" t="s">
        <v>506</v>
      </c>
      <c r="C25" s="51" t="s">
        <v>507</v>
      </c>
      <c r="D25" s="56">
        <v>30</v>
      </c>
      <c r="E25" s="54" t="str">
        <f t="shared" si="0"/>
        <v>064</v>
      </c>
      <c r="F25" s="78"/>
      <c r="G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24"/>
      <c r="CO25" s="24"/>
      <c r="CP25" s="24"/>
      <c r="CQ25" s="24"/>
      <c r="CR25" s="24"/>
      <c r="CS25" s="24"/>
      <c r="CT25" s="24"/>
      <c r="CU25" s="24"/>
      <c r="CV25" s="24"/>
      <c r="CW25" s="24"/>
      <c r="CX25" s="24"/>
      <c r="CY25" s="24"/>
      <c r="CZ25" s="24"/>
      <c r="DA25" s="24"/>
      <c r="DB25" s="24"/>
      <c r="DC25" s="24"/>
      <c r="DD25" s="24"/>
      <c r="DE25" s="24"/>
      <c r="DF25" s="24"/>
      <c r="DG25" s="24"/>
      <c r="DH25" s="24"/>
      <c r="DI25" s="24"/>
      <c r="DJ25" s="24"/>
      <c r="DK25" s="24"/>
      <c r="DL25" s="24"/>
      <c r="DM25" s="24"/>
      <c r="DN25" s="24"/>
      <c r="DO25" s="24"/>
      <c r="DP25" s="24"/>
      <c r="DQ25" s="24"/>
      <c r="DR25" s="24"/>
      <c r="DS25" s="24"/>
      <c r="DT25" s="24"/>
      <c r="DU25" s="24"/>
      <c r="DV25" s="24"/>
      <c r="DW25" s="24"/>
      <c r="DX25" s="24"/>
      <c r="DY25" s="24"/>
      <c r="DZ25" s="24"/>
      <c r="EA25" s="24"/>
      <c r="EB25" s="24"/>
      <c r="EC25" s="24"/>
      <c r="ED25" s="24"/>
      <c r="EE25" s="24"/>
      <c r="EF25" s="24"/>
      <c r="EG25" s="24"/>
      <c r="EH25" s="24"/>
      <c r="EI25" s="24"/>
      <c r="EJ25" s="24"/>
      <c r="EK25" s="24"/>
      <c r="EL25" s="24"/>
      <c r="EM25" s="24"/>
      <c r="EN25" s="24"/>
      <c r="EO25" s="24"/>
      <c r="EP25" s="24"/>
      <c r="EQ25" s="24"/>
      <c r="ER25" s="24"/>
      <c r="ES25" s="24"/>
      <c r="ET25" s="24"/>
      <c r="EU25" s="24"/>
      <c r="EV25" s="24"/>
      <c r="EW25" s="24"/>
      <c r="EX25" s="24"/>
      <c r="EY25" s="24"/>
      <c r="EZ25" s="24"/>
      <c r="FA25" s="24"/>
      <c r="FB25" s="24"/>
      <c r="FC25" s="24"/>
      <c r="FD25" s="24"/>
      <c r="FE25" s="24"/>
      <c r="FF25" s="24"/>
      <c r="FG25" s="24"/>
      <c r="FH25" s="24"/>
      <c r="FI25" s="24"/>
      <c r="FJ25" s="24"/>
      <c r="FK25" s="24"/>
      <c r="FL25" s="24"/>
      <c r="FM25" s="24"/>
      <c r="FN25" s="24"/>
      <c r="FO25" s="24"/>
      <c r="FP25" s="24"/>
      <c r="FQ25" s="24"/>
      <c r="FR25" s="24"/>
      <c r="FS25" s="24"/>
      <c r="FT25" s="24"/>
      <c r="FU25" s="24"/>
      <c r="FV25" s="24"/>
      <c r="FW25" s="24"/>
      <c r="FX25" s="24"/>
      <c r="FY25" s="24"/>
      <c r="FZ25" s="24"/>
      <c r="GA25" s="24"/>
      <c r="GB25" s="24"/>
      <c r="GC25" s="24"/>
      <c r="GD25" s="24"/>
      <c r="GE25" s="24"/>
      <c r="GF25" s="24"/>
      <c r="GG25" s="24"/>
      <c r="GH25" s="24"/>
      <c r="GI25" s="24"/>
      <c r="GJ25" s="24"/>
    </row>
    <row r="26" spans="2:192" ht="69.95" customHeight="1">
      <c r="B26" s="66" t="s">
        <v>145</v>
      </c>
      <c r="C26" s="51" t="s">
        <v>504</v>
      </c>
      <c r="D26" s="56">
        <v>165</v>
      </c>
      <c r="E26" s="54" t="str">
        <f t="shared" si="0"/>
        <v>070</v>
      </c>
      <c r="F26" s="78"/>
      <c r="G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s="24"/>
      <c r="CU26" s="24"/>
      <c r="CV26" s="24"/>
      <c r="CW26" s="24"/>
      <c r="CX26" s="24"/>
      <c r="CY26" s="24"/>
      <c r="CZ26" s="24"/>
      <c r="DA26" s="24"/>
      <c r="DB26" s="24"/>
      <c r="DC26" s="24"/>
      <c r="DD26" s="24"/>
      <c r="DE26" s="24"/>
      <c r="DF26" s="24"/>
      <c r="DG26" s="24"/>
      <c r="DH26" s="24"/>
      <c r="DI26" s="24"/>
      <c r="DJ26" s="24"/>
      <c r="DK26" s="24"/>
      <c r="DL26" s="24"/>
      <c r="DM26" s="24"/>
      <c r="DN26" s="24"/>
      <c r="DO26" s="24"/>
      <c r="DP26" s="24"/>
      <c r="DQ26" s="24"/>
      <c r="DR26" s="24"/>
      <c r="DS26" s="24"/>
      <c r="DT26" s="24"/>
      <c r="DU26" s="24"/>
      <c r="DV26" s="24"/>
      <c r="DW26" s="24"/>
      <c r="DX26" s="24"/>
      <c r="DY26" s="24"/>
      <c r="DZ26" s="24"/>
      <c r="EA26" s="24"/>
      <c r="EB26" s="24"/>
      <c r="EC26" s="24"/>
      <c r="ED26" s="24"/>
      <c r="EE26" s="24"/>
      <c r="EF26" s="24"/>
      <c r="EG26" s="24"/>
      <c r="EH26" s="24"/>
      <c r="EI26" s="24"/>
      <c r="EJ26" s="24"/>
      <c r="EK26" s="24"/>
      <c r="EL26" s="24"/>
      <c r="EM26" s="24"/>
      <c r="EN26" s="24"/>
      <c r="EO26" s="24"/>
      <c r="EP26" s="24"/>
      <c r="EQ26" s="24"/>
      <c r="ER26" s="24"/>
      <c r="ES26" s="24"/>
      <c r="ET26" s="24"/>
      <c r="EU26" s="24"/>
      <c r="EV26" s="24"/>
      <c r="EW26" s="24"/>
      <c r="EX26" s="24"/>
      <c r="EY26" s="24"/>
      <c r="EZ26" s="24"/>
      <c r="FA26" s="24"/>
      <c r="FB26" s="24"/>
      <c r="FC26" s="24"/>
      <c r="FD26" s="24"/>
      <c r="FE26" s="24"/>
      <c r="FF26" s="24"/>
      <c r="FG26" s="24"/>
      <c r="FH26" s="24"/>
      <c r="FI26" s="24"/>
      <c r="FJ26" s="24"/>
      <c r="FK26" s="24"/>
      <c r="FL26" s="24"/>
      <c r="FM26" s="24"/>
      <c r="FN26" s="24"/>
      <c r="FO26" s="24"/>
      <c r="FP26" s="24"/>
      <c r="FQ26" s="24"/>
      <c r="FR26" s="24"/>
      <c r="FS26" s="24"/>
      <c r="FT26" s="24"/>
      <c r="FU26" s="24"/>
      <c r="FV26" s="24"/>
      <c r="FW26" s="24"/>
      <c r="FX26" s="24"/>
      <c r="FY26" s="24"/>
      <c r="FZ26" s="24"/>
      <c r="GA26" s="24"/>
      <c r="GB26" s="24"/>
      <c r="GC26" s="24"/>
      <c r="GD26" s="24"/>
      <c r="GE26" s="24"/>
      <c r="GF26" s="24"/>
      <c r="GG26" s="24"/>
      <c r="GH26" s="24"/>
      <c r="GI26" s="24"/>
      <c r="GJ26" s="24"/>
    </row>
    <row r="27" spans="2:192" ht="69.95" customHeight="1">
      <c r="B27" s="66" t="s">
        <v>436</v>
      </c>
      <c r="C27" s="51" t="s">
        <v>437</v>
      </c>
      <c r="D27" s="56">
        <v>215</v>
      </c>
      <c r="E27" s="54" t="str">
        <f t="shared" si="0"/>
        <v>097</v>
      </c>
      <c r="F27" s="73" t="s">
        <v>530</v>
      </c>
      <c r="G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24"/>
      <c r="CO27" s="24"/>
      <c r="CP27" s="24"/>
      <c r="CQ27" s="24"/>
      <c r="CR27" s="24"/>
      <c r="CS27" s="24"/>
      <c r="CT27" s="24"/>
      <c r="CU27" s="24"/>
      <c r="CV27" s="24"/>
      <c r="CW27" s="24"/>
      <c r="CX27" s="24"/>
      <c r="CY27" s="24"/>
      <c r="CZ27" s="24"/>
      <c r="DA27" s="24"/>
      <c r="DB27" s="24"/>
      <c r="DC27" s="24"/>
      <c r="DD27" s="24"/>
      <c r="DE27" s="24"/>
      <c r="DF27" s="24"/>
      <c r="DG27" s="24"/>
      <c r="DH27" s="24"/>
      <c r="DI27" s="24"/>
      <c r="DJ27" s="24"/>
      <c r="DK27" s="24"/>
      <c r="DL27" s="24"/>
      <c r="DM27" s="24"/>
      <c r="DN27" s="24"/>
      <c r="DO27" s="24"/>
      <c r="DP27" s="24"/>
      <c r="DQ27" s="24"/>
      <c r="DR27" s="24"/>
      <c r="DS27" s="24"/>
      <c r="DT27" s="24"/>
      <c r="DU27" s="24"/>
      <c r="DV27" s="24"/>
      <c r="DW27" s="24"/>
      <c r="DX27" s="24"/>
      <c r="DY27" s="24"/>
      <c r="DZ27" s="24"/>
      <c r="EA27" s="24"/>
      <c r="EB27" s="24"/>
      <c r="EC27" s="24"/>
      <c r="ED27" s="24"/>
      <c r="EE27" s="24"/>
      <c r="EF27" s="24"/>
      <c r="EG27" s="24"/>
      <c r="EH27" s="24"/>
      <c r="EI27" s="24"/>
      <c r="EJ27" s="24"/>
      <c r="EK27" s="24"/>
      <c r="EL27" s="24"/>
      <c r="EM27" s="24"/>
      <c r="EN27" s="24"/>
      <c r="EO27" s="24"/>
      <c r="EP27" s="24"/>
      <c r="EQ27" s="24"/>
      <c r="ER27" s="24"/>
      <c r="ES27" s="24"/>
      <c r="ET27" s="24"/>
      <c r="EU27" s="24"/>
      <c r="EV27" s="24"/>
      <c r="EW27" s="24"/>
      <c r="EX27" s="24"/>
      <c r="EY27" s="24"/>
      <c r="EZ27" s="24"/>
      <c r="FA27" s="24"/>
      <c r="FB27" s="24"/>
      <c r="FC27" s="24"/>
      <c r="FD27" s="24"/>
      <c r="FE27" s="24"/>
      <c r="FF27" s="24"/>
      <c r="FG27" s="24"/>
      <c r="FH27" s="24"/>
      <c r="FI27" s="24"/>
      <c r="FJ27" s="24"/>
      <c r="FK27" s="24"/>
      <c r="FL27" s="24"/>
      <c r="FM27" s="24"/>
      <c r="FN27" s="24"/>
      <c r="FO27" s="24"/>
      <c r="FP27" s="24"/>
      <c r="FQ27" s="24"/>
      <c r="FR27" s="24"/>
      <c r="FS27" s="24"/>
      <c r="FT27" s="24"/>
      <c r="FU27" s="24"/>
      <c r="FV27" s="24"/>
      <c r="FW27" s="24"/>
      <c r="FX27" s="24"/>
      <c r="FY27" s="24"/>
      <c r="FZ27" s="24"/>
      <c r="GA27" s="24"/>
      <c r="GB27" s="24"/>
      <c r="GC27" s="24"/>
      <c r="GD27" s="24"/>
      <c r="GE27" s="24"/>
      <c r="GF27" s="24"/>
      <c r="GG27" s="24"/>
      <c r="GH27" s="24"/>
      <c r="GI27" s="24"/>
      <c r="GJ27" s="24"/>
    </row>
    <row r="28" spans="2:192" ht="69.95" customHeight="1">
      <c r="B28" s="66" t="s">
        <v>245</v>
      </c>
      <c r="C28" s="51">
        <v>102</v>
      </c>
      <c r="D28" s="56">
        <v>165</v>
      </c>
      <c r="E28" s="54">
        <f t="shared" si="0"/>
        <v>102</v>
      </c>
      <c r="F28" s="78"/>
      <c r="G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24"/>
      <c r="CO28" s="24"/>
      <c r="CP28" s="24"/>
      <c r="CQ28" s="24"/>
      <c r="CR28" s="24"/>
      <c r="CS28" s="24"/>
      <c r="CT28" s="24"/>
      <c r="CU28" s="24"/>
      <c r="CV28" s="24"/>
      <c r="CW28" s="24"/>
      <c r="CX28" s="24"/>
      <c r="CY28" s="24"/>
      <c r="CZ28" s="24"/>
      <c r="DA28" s="24"/>
      <c r="DB28" s="24"/>
      <c r="DC28" s="24"/>
      <c r="DD28" s="24"/>
      <c r="DE28" s="24"/>
      <c r="DF28" s="24"/>
      <c r="DG28" s="24"/>
      <c r="DH28" s="24"/>
      <c r="DI28" s="24"/>
      <c r="DJ28" s="24"/>
      <c r="DK28" s="24"/>
      <c r="DL28" s="24"/>
      <c r="DM28" s="24"/>
      <c r="DN28" s="24"/>
      <c r="DO28" s="24"/>
      <c r="DP28" s="24"/>
      <c r="DQ28" s="24"/>
      <c r="DR28" s="24"/>
      <c r="DS28" s="24"/>
      <c r="DT28" s="24"/>
      <c r="DU28" s="24"/>
      <c r="DV28" s="24"/>
      <c r="DW28" s="24"/>
      <c r="DX28" s="24"/>
      <c r="DY28" s="24"/>
      <c r="DZ28" s="24"/>
      <c r="EA28" s="24"/>
      <c r="EB28" s="24"/>
      <c r="EC28" s="24"/>
      <c r="ED28" s="24"/>
      <c r="EE28" s="24"/>
      <c r="EF28" s="24"/>
      <c r="EG28" s="24"/>
      <c r="EH28" s="24"/>
      <c r="EI28" s="24"/>
      <c r="EJ28" s="24"/>
      <c r="EK28" s="24"/>
      <c r="EL28" s="24"/>
      <c r="EM28" s="24"/>
      <c r="EN28" s="24"/>
      <c r="EO28" s="24"/>
      <c r="EP28" s="24"/>
      <c r="EQ28" s="24"/>
      <c r="ER28" s="24"/>
      <c r="ES28" s="24"/>
      <c r="ET28" s="24"/>
      <c r="EU28" s="24"/>
      <c r="EV28" s="24"/>
      <c r="EW28" s="24"/>
      <c r="EX28" s="24"/>
      <c r="EY28" s="24"/>
      <c r="EZ28" s="24"/>
      <c r="FA28" s="24"/>
      <c r="FB28" s="24"/>
      <c r="FC28" s="24"/>
      <c r="FD28" s="24"/>
      <c r="FE28" s="24"/>
      <c r="FF28" s="24"/>
      <c r="FG28" s="24"/>
      <c r="FH28" s="24"/>
      <c r="FI28" s="24"/>
      <c r="FJ28" s="24"/>
      <c r="FK28" s="24"/>
      <c r="FL28" s="24"/>
      <c r="FM28" s="24"/>
      <c r="FN28" s="24"/>
      <c r="FO28" s="24"/>
      <c r="FP28" s="24"/>
      <c r="FQ28" s="24"/>
      <c r="FR28" s="24"/>
      <c r="FS28" s="24"/>
      <c r="FT28" s="24"/>
      <c r="FU28" s="24"/>
      <c r="FV28" s="24"/>
      <c r="FW28" s="24"/>
      <c r="FX28" s="24"/>
      <c r="FY28" s="24"/>
      <c r="FZ28" s="24"/>
      <c r="GA28" s="24"/>
      <c r="GB28" s="24"/>
      <c r="GC28" s="24"/>
      <c r="GD28" s="24"/>
      <c r="GE28" s="24"/>
      <c r="GF28" s="24"/>
      <c r="GG28" s="24"/>
      <c r="GH28" s="24"/>
      <c r="GI28" s="24"/>
      <c r="GJ28" s="24"/>
    </row>
    <row r="29" spans="2:192" ht="69.95" customHeight="1">
      <c r="B29" s="66" t="s">
        <v>146</v>
      </c>
      <c r="C29" s="51">
        <v>132</v>
      </c>
      <c r="D29" s="56">
        <v>135</v>
      </c>
      <c r="E29" s="54">
        <f t="shared" si="0"/>
        <v>132</v>
      </c>
      <c r="F29" s="78"/>
      <c r="G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24"/>
      <c r="CO29" s="24"/>
      <c r="CP29" s="24"/>
      <c r="CQ29" s="24"/>
      <c r="CR29" s="24"/>
      <c r="CS29" s="24"/>
      <c r="CT29" s="24"/>
      <c r="CU29" s="24"/>
      <c r="CV29" s="24"/>
      <c r="CW29" s="24"/>
      <c r="CX29" s="24"/>
      <c r="CY29" s="24"/>
      <c r="CZ29" s="24"/>
      <c r="DA29" s="24"/>
      <c r="DB29" s="24"/>
      <c r="DC29" s="24"/>
      <c r="DD29" s="24"/>
      <c r="DE29" s="24"/>
      <c r="DF29" s="24"/>
      <c r="DG29" s="24"/>
      <c r="DH29" s="24"/>
      <c r="DI29" s="24"/>
      <c r="DJ29" s="24"/>
      <c r="DK29" s="24"/>
      <c r="DL29" s="24"/>
      <c r="DM29" s="24"/>
      <c r="DN29" s="24"/>
      <c r="DO29" s="24"/>
      <c r="DP29" s="24"/>
      <c r="DQ29" s="24"/>
      <c r="DR29" s="24"/>
      <c r="DS29" s="24"/>
      <c r="DT29" s="24"/>
      <c r="DU29" s="24"/>
      <c r="DV29" s="24"/>
      <c r="DW29" s="24"/>
      <c r="DX29" s="24"/>
      <c r="DY29" s="24"/>
      <c r="DZ29" s="24"/>
      <c r="EA29" s="24"/>
      <c r="EB29" s="24"/>
      <c r="EC29" s="24"/>
      <c r="ED29" s="24"/>
      <c r="EE29" s="24"/>
      <c r="EF29" s="24"/>
      <c r="EG29" s="24"/>
      <c r="EH29" s="24"/>
      <c r="EI29" s="24"/>
      <c r="EJ29" s="24"/>
      <c r="EK29" s="24"/>
      <c r="EL29" s="24"/>
      <c r="EM29" s="24"/>
      <c r="EN29" s="24"/>
      <c r="EO29" s="24"/>
      <c r="EP29" s="24"/>
      <c r="EQ29" s="24"/>
      <c r="ER29" s="24"/>
      <c r="ES29" s="24"/>
      <c r="ET29" s="24"/>
      <c r="EU29" s="24"/>
      <c r="EV29" s="24"/>
      <c r="EW29" s="24"/>
      <c r="EX29" s="24"/>
      <c r="EY29" s="24"/>
      <c r="EZ29" s="24"/>
      <c r="FA29" s="24"/>
      <c r="FB29" s="24"/>
      <c r="FC29" s="24"/>
      <c r="FD29" s="24"/>
      <c r="FE29" s="24"/>
      <c r="FF29" s="24"/>
      <c r="FG29" s="24"/>
      <c r="FH29" s="24"/>
      <c r="FI29" s="24"/>
      <c r="FJ29" s="24"/>
      <c r="FK29" s="24"/>
      <c r="FL29" s="24"/>
      <c r="FM29" s="24"/>
      <c r="FN29" s="24"/>
      <c r="FO29" s="24"/>
      <c r="FP29" s="24"/>
      <c r="FQ29" s="24"/>
      <c r="FR29" s="24"/>
      <c r="FS29" s="24"/>
      <c r="FT29" s="24"/>
      <c r="FU29" s="24"/>
      <c r="FV29" s="24"/>
      <c r="FW29" s="24"/>
      <c r="FX29" s="24"/>
      <c r="FY29" s="24"/>
      <c r="FZ29" s="24"/>
      <c r="GA29" s="24"/>
      <c r="GB29" s="24"/>
      <c r="GC29" s="24"/>
      <c r="GD29" s="24"/>
      <c r="GE29" s="24"/>
      <c r="GF29" s="24"/>
      <c r="GG29" s="24"/>
      <c r="GH29" s="24"/>
      <c r="GI29" s="24"/>
      <c r="GJ29" s="24"/>
    </row>
    <row r="30" spans="2:192" ht="69.95" customHeight="1">
      <c r="B30" s="66" t="s">
        <v>282</v>
      </c>
      <c r="C30" s="51">
        <v>140</v>
      </c>
      <c r="D30" s="56">
        <v>570</v>
      </c>
      <c r="E30" s="54">
        <f t="shared" si="0"/>
        <v>140</v>
      </c>
      <c r="F30" s="78"/>
      <c r="G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24"/>
      <c r="CO30" s="24"/>
      <c r="CP30" s="24"/>
      <c r="CQ30" s="24"/>
      <c r="CR30" s="24"/>
      <c r="CS30" s="24"/>
      <c r="CT30" s="24"/>
      <c r="CU30" s="24"/>
      <c r="CV30" s="24"/>
      <c r="CW30" s="24"/>
      <c r="CX30" s="24"/>
      <c r="CY30" s="24"/>
      <c r="CZ30" s="24"/>
      <c r="DA30" s="24"/>
      <c r="DB30" s="24"/>
      <c r="DC30" s="24"/>
      <c r="DD30" s="24"/>
      <c r="DE30" s="24"/>
      <c r="DF30" s="24"/>
      <c r="DG30" s="24"/>
      <c r="DH30" s="24"/>
      <c r="DI30" s="24"/>
      <c r="DJ30" s="24"/>
      <c r="DK30" s="24"/>
      <c r="DL30" s="24"/>
      <c r="DM30" s="24"/>
      <c r="DN30" s="24"/>
      <c r="DO30" s="24"/>
      <c r="DP30" s="24"/>
      <c r="DQ30" s="24"/>
      <c r="DR30" s="24"/>
      <c r="DS30" s="24"/>
      <c r="DT30" s="24"/>
      <c r="DU30" s="24"/>
      <c r="DV30" s="24"/>
      <c r="DW30" s="24"/>
      <c r="DX30" s="24"/>
      <c r="DY30" s="24"/>
      <c r="DZ30" s="24"/>
      <c r="EA30" s="24"/>
      <c r="EB30" s="24"/>
      <c r="EC30" s="24"/>
      <c r="ED30" s="24"/>
      <c r="EE30" s="24"/>
      <c r="EF30" s="24"/>
      <c r="EG30" s="24"/>
      <c r="EH30" s="24"/>
      <c r="EI30" s="24"/>
      <c r="EJ30" s="24"/>
      <c r="EK30" s="24"/>
      <c r="EL30" s="24"/>
      <c r="EM30" s="24"/>
      <c r="EN30" s="24"/>
      <c r="EO30" s="24"/>
      <c r="EP30" s="24"/>
      <c r="EQ30" s="24"/>
      <c r="ER30" s="24"/>
      <c r="ES30" s="24"/>
      <c r="ET30" s="24"/>
      <c r="EU30" s="24"/>
      <c r="EV30" s="24"/>
      <c r="EW30" s="24"/>
      <c r="EX30" s="24"/>
      <c r="EY30" s="24"/>
      <c r="EZ30" s="24"/>
      <c r="FA30" s="24"/>
      <c r="FB30" s="24"/>
      <c r="FC30" s="24"/>
      <c r="FD30" s="24"/>
      <c r="FE30" s="24"/>
      <c r="FF30" s="24"/>
      <c r="FG30" s="24"/>
      <c r="FH30" s="24"/>
      <c r="FI30" s="24"/>
      <c r="FJ30" s="24"/>
      <c r="FK30" s="24"/>
      <c r="FL30" s="24"/>
      <c r="FM30" s="24"/>
      <c r="FN30" s="24"/>
      <c r="FO30" s="24"/>
      <c r="FP30" s="24"/>
      <c r="FQ30" s="24"/>
      <c r="FR30" s="24"/>
      <c r="FS30" s="24"/>
      <c r="FT30" s="24"/>
      <c r="FU30" s="24"/>
      <c r="FV30" s="24"/>
      <c r="FW30" s="24"/>
      <c r="FX30" s="24"/>
      <c r="FY30" s="24"/>
      <c r="FZ30" s="24"/>
      <c r="GA30" s="24"/>
      <c r="GB30" s="24"/>
      <c r="GC30" s="24"/>
      <c r="GD30" s="24"/>
      <c r="GE30" s="24"/>
      <c r="GF30" s="24"/>
      <c r="GG30" s="24"/>
      <c r="GH30" s="24"/>
      <c r="GI30" s="24"/>
      <c r="GJ30" s="24"/>
    </row>
    <row r="31" spans="2:192" ht="69.95" customHeight="1">
      <c r="B31" s="66" t="s">
        <v>62</v>
      </c>
      <c r="C31" s="51">
        <v>150</v>
      </c>
      <c r="D31" s="53" t="s">
        <v>431</v>
      </c>
      <c r="E31" s="54">
        <f t="shared" si="0"/>
        <v>150</v>
      </c>
      <c r="F31" s="78"/>
      <c r="G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24"/>
      <c r="CO31" s="24"/>
      <c r="CP31" s="24"/>
      <c r="CQ31" s="24"/>
      <c r="CR31" s="24"/>
      <c r="CS31" s="24"/>
      <c r="CT31" s="24"/>
      <c r="CU31" s="24"/>
      <c r="CV31" s="24"/>
      <c r="CW31" s="24"/>
      <c r="CX31" s="24"/>
      <c r="CY31" s="24"/>
      <c r="CZ31" s="24"/>
      <c r="DA31" s="24"/>
      <c r="DB31" s="24"/>
      <c r="DC31" s="24"/>
      <c r="DD31" s="24"/>
      <c r="DE31" s="24"/>
      <c r="DF31" s="24"/>
      <c r="DG31" s="24"/>
      <c r="DH31" s="24"/>
      <c r="DI31" s="24"/>
      <c r="DJ31" s="24"/>
      <c r="DK31" s="24"/>
      <c r="DL31" s="24"/>
      <c r="DM31" s="24"/>
      <c r="DN31" s="24"/>
      <c r="DO31" s="24"/>
      <c r="DP31" s="24"/>
      <c r="DQ31" s="24"/>
      <c r="DR31" s="24"/>
      <c r="DS31" s="24"/>
      <c r="DT31" s="24"/>
      <c r="DU31" s="24"/>
      <c r="DV31" s="24"/>
      <c r="DW31" s="24"/>
      <c r="DX31" s="24"/>
      <c r="DY31" s="24"/>
      <c r="DZ31" s="24"/>
      <c r="EA31" s="24"/>
      <c r="EB31" s="24"/>
      <c r="EC31" s="24"/>
      <c r="ED31" s="24"/>
      <c r="EE31" s="24"/>
      <c r="EF31" s="24"/>
      <c r="EG31" s="24"/>
      <c r="EH31" s="24"/>
      <c r="EI31" s="24"/>
      <c r="EJ31" s="24"/>
      <c r="EK31" s="24"/>
      <c r="EL31" s="24"/>
      <c r="EM31" s="24"/>
      <c r="EN31" s="24"/>
      <c r="EO31" s="24"/>
      <c r="EP31" s="24"/>
      <c r="EQ31" s="24"/>
      <c r="ER31" s="24"/>
      <c r="ES31" s="24"/>
      <c r="ET31" s="24"/>
      <c r="EU31" s="24"/>
      <c r="EV31" s="24"/>
      <c r="EW31" s="24"/>
      <c r="EX31" s="24"/>
      <c r="EY31" s="24"/>
      <c r="EZ31" s="24"/>
      <c r="FA31" s="24"/>
      <c r="FB31" s="24"/>
      <c r="FC31" s="24"/>
      <c r="FD31" s="24"/>
      <c r="FE31" s="24"/>
      <c r="FF31" s="24"/>
      <c r="FG31" s="24"/>
      <c r="FH31" s="24"/>
      <c r="FI31" s="24"/>
      <c r="FJ31" s="24"/>
      <c r="FK31" s="24"/>
      <c r="FL31" s="24"/>
      <c r="FM31" s="24"/>
      <c r="FN31" s="24"/>
      <c r="FO31" s="24"/>
      <c r="FP31" s="24"/>
      <c r="FQ31" s="24"/>
      <c r="FR31" s="24"/>
      <c r="FS31" s="24"/>
      <c r="FT31" s="24"/>
      <c r="FU31" s="24"/>
      <c r="FV31" s="24"/>
      <c r="FW31" s="24"/>
      <c r="FX31" s="24"/>
      <c r="FY31" s="24"/>
      <c r="FZ31" s="24"/>
      <c r="GA31" s="24"/>
      <c r="GB31" s="24"/>
      <c r="GC31" s="24"/>
      <c r="GD31" s="24"/>
      <c r="GE31" s="24"/>
      <c r="GF31" s="24"/>
      <c r="GG31" s="24"/>
      <c r="GH31" s="24"/>
      <c r="GI31" s="24"/>
      <c r="GJ31" s="24"/>
    </row>
    <row r="32" spans="2:192" ht="69.95" customHeight="1">
      <c r="B32" s="66" t="s">
        <v>438</v>
      </c>
      <c r="C32" s="51">
        <v>211</v>
      </c>
      <c r="D32" s="56">
        <v>1140</v>
      </c>
      <c r="E32" s="54">
        <f t="shared" si="0"/>
        <v>211</v>
      </c>
      <c r="F32" s="73" t="s">
        <v>545</v>
      </c>
      <c r="G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24"/>
      <c r="CO32" s="24"/>
      <c r="CP32" s="24"/>
      <c r="CQ32" s="24"/>
      <c r="CR32" s="24"/>
      <c r="CS32" s="24"/>
      <c r="CT32" s="24"/>
      <c r="CU32" s="24"/>
      <c r="CV32" s="24"/>
      <c r="CW32" s="24"/>
      <c r="CX32" s="24"/>
      <c r="CY32" s="24"/>
      <c r="CZ32" s="24"/>
      <c r="DA32" s="24"/>
      <c r="DB32" s="24"/>
      <c r="DC32" s="24"/>
      <c r="DD32" s="24"/>
      <c r="DE32" s="24"/>
      <c r="DF32" s="24"/>
      <c r="DG32" s="24"/>
      <c r="DH32" s="24"/>
      <c r="DI32" s="24"/>
      <c r="DJ32" s="24"/>
      <c r="DK32" s="24"/>
      <c r="DL32" s="24"/>
      <c r="DM32" s="24"/>
      <c r="DN32" s="24"/>
      <c r="DO32" s="24"/>
      <c r="DP32" s="24"/>
      <c r="DQ32" s="24"/>
      <c r="DR32" s="24"/>
      <c r="DS32" s="24"/>
      <c r="DT32" s="24"/>
      <c r="DU32" s="24"/>
      <c r="DV32" s="24"/>
      <c r="DW32" s="24"/>
      <c r="DX32" s="24"/>
      <c r="DY32" s="24"/>
      <c r="DZ32" s="24"/>
      <c r="EA32" s="24"/>
      <c r="EB32" s="24"/>
      <c r="EC32" s="24"/>
      <c r="ED32" s="24"/>
      <c r="EE32" s="24"/>
      <c r="EF32" s="24"/>
      <c r="EG32" s="24"/>
      <c r="EH32" s="24"/>
      <c r="EI32" s="24"/>
      <c r="EJ32" s="24"/>
      <c r="EK32" s="24"/>
      <c r="EL32" s="24"/>
      <c r="EM32" s="24"/>
      <c r="EN32" s="24"/>
      <c r="EO32" s="24"/>
      <c r="EP32" s="24"/>
      <c r="EQ32" s="24"/>
      <c r="ER32" s="24"/>
      <c r="ES32" s="24"/>
      <c r="ET32" s="24"/>
      <c r="EU32" s="24"/>
      <c r="EV32" s="24"/>
      <c r="EW32" s="24"/>
      <c r="EX32" s="24"/>
      <c r="EY32" s="24"/>
      <c r="EZ32" s="24"/>
      <c r="FA32" s="24"/>
      <c r="FB32" s="24"/>
      <c r="FC32" s="24"/>
      <c r="FD32" s="24"/>
      <c r="FE32" s="24"/>
      <c r="FF32" s="24"/>
      <c r="FG32" s="24"/>
      <c r="FH32" s="24"/>
      <c r="FI32" s="24"/>
      <c r="FJ32" s="24"/>
      <c r="FK32" s="24"/>
      <c r="FL32" s="24"/>
      <c r="FM32" s="24"/>
      <c r="FN32" s="24"/>
      <c r="FO32" s="24"/>
      <c r="FP32" s="24"/>
      <c r="FQ32" s="24"/>
      <c r="FR32" s="24"/>
      <c r="FS32" s="24"/>
      <c r="FT32" s="24"/>
      <c r="FU32" s="24"/>
      <c r="FV32" s="24"/>
      <c r="FW32" s="24"/>
      <c r="FX32" s="24"/>
      <c r="FY32" s="24"/>
      <c r="FZ32" s="24"/>
      <c r="GA32" s="24"/>
      <c r="GB32" s="24"/>
      <c r="GC32" s="24"/>
      <c r="GD32" s="24"/>
      <c r="GE32" s="24"/>
      <c r="GF32" s="24"/>
      <c r="GG32" s="24"/>
      <c r="GH32" s="24"/>
      <c r="GI32" s="24"/>
      <c r="GJ32" s="24"/>
    </row>
    <row r="33" spans="2:192" ht="69.95" customHeight="1">
      <c r="B33" s="66" t="s">
        <v>147</v>
      </c>
      <c r="C33" s="51">
        <v>213</v>
      </c>
      <c r="D33" s="56">
        <v>315</v>
      </c>
      <c r="E33" s="54">
        <f t="shared" si="0"/>
        <v>213</v>
      </c>
      <c r="F33" s="73" t="s">
        <v>389</v>
      </c>
      <c r="G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24"/>
      <c r="CO33" s="24"/>
      <c r="CP33" s="24"/>
      <c r="CQ33" s="24"/>
      <c r="CR33" s="24"/>
      <c r="CS33" s="24"/>
      <c r="CT33" s="24"/>
      <c r="CU33" s="24"/>
      <c r="CV33" s="24"/>
      <c r="CW33" s="24"/>
      <c r="CX33" s="24"/>
      <c r="CY33" s="24"/>
      <c r="CZ33" s="24"/>
      <c r="DA33" s="24"/>
      <c r="DB33" s="24"/>
      <c r="DC33" s="24"/>
      <c r="DD33" s="24"/>
      <c r="DE33" s="24"/>
      <c r="DF33" s="24"/>
      <c r="DG33" s="24"/>
      <c r="DH33" s="24"/>
      <c r="DI33" s="24"/>
      <c r="DJ33" s="24"/>
      <c r="DK33" s="24"/>
      <c r="DL33" s="24"/>
      <c r="DM33" s="24"/>
      <c r="DN33" s="24"/>
      <c r="DO33" s="24"/>
      <c r="DP33" s="24"/>
      <c r="DQ33" s="24"/>
      <c r="DR33" s="24"/>
      <c r="DS33" s="24"/>
      <c r="DT33" s="24"/>
      <c r="DU33" s="24"/>
      <c r="DV33" s="24"/>
      <c r="DW33" s="24"/>
      <c r="DX33" s="24"/>
      <c r="DY33" s="24"/>
      <c r="DZ33" s="24"/>
      <c r="EA33" s="24"/>
      <c r="EB33" s="24"/>
      <c r="EC33" s="24"/>
      <c r="ED33" s="24"/>
      <c r="EE33" s="24"/>
      <c r="EF33" s="24"/>
      <c r="EG33" s="24"/>
      <c r="EH33" s="24"/>
      <c r="EI33" s="24"/>
      <c r="EJ33" s="24"/>
      <c r="EK33" s="24"/>
      <c r="EL33" s="24"/>
      <c r="EM33" s="24"/>
      <c r="EN33" s="24"/>
      <c r="EO33" s="24"/>
      <c r="EP33" s="24"/>
      <c r="EQ33" s="24"/>
      <c r="ER33" s="24"/>
      <c r="ES33" s="24"/>
      <c r="ET33" s="24"/>
      <c r="EU33" s="24"/>
      <c r="EV33" s="24"/>
      <c r="EW33" s="24"/>
      <c r="EX33" s="24"/>
      <c r="EY33" s="24"/>
      <c r="EZ33" s="24"/>
      <c r="FA33" s="24"/>
      <c r="FB33" s="24"/>
      <c r="FC33" s="24"/>
      <c r="FD33" s="24"/>
      <c r="FE33" s="24"/>
      <c r="FF33" s="24"/>
      <c r="FG33" s="24"/>
      <c r="FH33" s="24"/>
      <c r="FI33" s="24"/>
      <c r="FJ33" s="24"/>
      <c r="FK33" s="24"/>
      <c r="FL33" s="24"/>
      <c r="FM33" s="24"/>
      <c r="FN33" s="24"/>
      <c r="FO33" s="24"/>
      <c r="FP33" s="24"/>
      <c r="FQ33" s="24"/>
      <c r="FR33" s="24"/>
      <c r="FS33" s="24"/>
      <c r="FT33" s="24"/>
      <c r="FU33" s="24"/>
      <c r="FV33" s="24"/>
      <c r="FW33" s="24"/>
      <c r="FX33" s="24"/>
      <c r="FY33" s="24"/>
      <c r="FZ33" s="24"/>
      <c r="GA33" s="24"/>
      <c r="GB33" s="24"/>
      <c r="GC33" s="24"/>
      <c r="GD33" s="24"/>
      <c r="GE33" s="24"/>
      <c r="GF33" s="24"/>
      <c r="GG33" s="24"/>
      <c r="GH33" s="24"/>
      <c r="GI33" s="24"/>
      <c r="GJ33" s="24"/>
    </row>
    <row r="34" spans="2:192" ht="84" customHeight="1">
      <c r="B34" s="66" t="s">
        <v>439</v>
      </c>
      <c r="C34" s="51">
        <v>230</v>
      </c>
      <c r="D34" s="56">
        <v>735</v>
      </c>
      <c r="E34" s="54">
        <f t="shared" si="0"/>
        <v>230</v>
      </c>
      <c r="F34" s="75" t="s">
        <v>534</v>
      </c>
      <c r="G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row>
    <row r="35" spans="2:192" ht="89.25" customHeight="1">
      <c r="B35" s="66" t="s">
        <v>420</v>
      </c>
      <c r="C35" s="51">
        <v>245</v>
      </c>
      <c r="D35" s="56">
        <v>135</v>
      </c>
      <c r="E35" s="54">
        <f t="shared" si="0"/>
        <v>245</v>
      </c>
      <c r="F35" s="75" t="s">
        <v>261</v>
      </c>
      <c r="G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row>
    <row r="36" spans="2:192" ht="69.95" customHeight="1">
      <c r="B36" s="66" t="s">
        <v>101</v>
      </c>
      <c r="C36" s="51">
        <v>321</v>
      </c>
      <c r="D36" s="56">
        <v>165</v>
      </c>
      <c r="E36" s="54">
        <f t="shared" si="0"/>
        <v>321</v>
      </c>
      <c r="F36" s="78"/>
      <c r="G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24"/>
      <c r="CO36" s="24"/>
      <c r="CP36" s="24"/>
      <c r="CQ36" s="24"/>
      <c r="CR36" s="24"/>
      <c r="CS36" s="24"/>
      <c r="CT36" s="24"/>
      <c r="CU36" s="24"/>
      <c r="CV36" s="24"/>
      <c r="CW36" s="24"/>
      <c r="CX36" s="24"/>
      <c r="CY36" s="24"/>
      <c r="CZ36" s="24"/>
      <c r="DA36" s="24"/>
      <c r="DB36" s="24"/>
      <c r="DC36" s="24"/>
      <c r="DD36" s="24"/>
      <c r="DE36" s="24"/>
      <c r="DF36" s="24"/>
      <c r="DG36" s="24"/>
      <c r="DH36" s="24"/>
      <c r="DI36" s="24"/>
      <c r="DJ36" s="24"/>
      <c r="DK36" s="24"/>
      <c r="DL36" s="24"/>
      <c r="DM36" s="24"/>
      <c r="DN36" s="24"/>
      <c r="DO36" s="24"/>
      <c r="DP36" s="24"/>
      <c r="DQ36" s="24"/>
      <c r="DR36" s="24"/>
      <c r="DS36" s="24"/>
      <c r="DT36" s="24"/>
      <c r="DU36" s="24"/>
      <c r="DV36" s="24"/>
      <c r="DW36" s="24"/>
      <c r="DX36" s="24"/>
      <c r="DY36" s="24"/>
      <c r="DZ36" s="24"/>
      <c r="EA36" s="24"/>
      <c r="EB36" s="24"/>
      <c r="EC36" s="24"/>
      <c r="ED36" s="24"/>
      <c r="EE36" s="24"/>
      <c r="EF36" s="24"/>
      <c r="EG36" s="24"/>
      <c r="EH36" s="24"/>
      <c r="EI36" s="24"/>
      <c r="EJ36" s="24"/>
      <c r="EK36" s="24"/>
      <c r="EL36" s="24"/>
      <c r="EM36" s="24"/>
      <c r="EN36" s="24"/>
      <c r="EO36" s="24"/>
      <c r="EP36" s="24"/>
      <c r="EQ36" s="24"/>
      <c r="ER36" s="24"/>
      <c r="ES36" s="24"/>
      <c r="ET36" s="24"/>
      <c r="EU36" s="24"/>
      <c r="EV36" s="24"/>
      <c r="EW36" s="24"/>
      <c r="EX36" s="24"/>
      <c r="EY36" s="24"/>
      <c r="EZ36" s="24"/>
      <c r="FA36" s="24"/>
      <c r="FB36" s="24"/>
      <c r="FC36" s="24"/>
      <c r="FD36" s="24"/>
      <c r="FE36" s="24"/>
      <c r="FF36" s="24"/>
      <c r="FG36" s="24"/>
      <c r="FH36" s="24"/>
      <c r="FI36" s="24"/>
      <c r="FJ36" s="24"/>
      <c r="FK36" s="24"/>
      <c r="FL36" s="24"/>
      <c r="FM36" s="24"/>
      <c r="FN36" s="24"/>
      <c r="FO36" s="24"/>
      <c r="FP36" s="24"/>
      <c r="FQ36" s="24"/>
      <c r="FR36" s="24"/>
      <c r="FS36" s="24"/>
      <c r="FT36" s="24"/>
      <c r="FU36" s="24"/>
      <c r="FV36" s="24"/>
      <c r="FW36" s="24"/>
      <c r="FX36" s="24"/>
      <c r="FY36" s="24"/>
      <c r="FZ36" s="24"/>
      <c r="GA36" s="24"/>
      <c r="GB36" s="24"/>
      <c r="GC36" s="24"/>
      <c r="GD36" s="24"/>
      <c r="GE36" s="24"/>
      <c r="GF36" s="24"/>
      <c r="GG36" s="24"/>
      <c r="GH36" s="24"/>
      <c r="GI36" s="24"/>
      <c r="GJ36" s="24"/>
    </row>
    <row r="37" spans="2:192" ht="69.95" customHeight="1">
      <c r="B37" s="66" t="s">
        <v>516</v>
      </c>
      <c r="C37" s="51" t="s">
        <v>148</v>
      </c>
      <c r="D37" s="56">
        <v>360</v>
      </c>
      <c r="E37" s="54" t="str">
        <f t="shared" si="0"/>
        <v>365</v>
      </c>
      <c r="F37" s="79" t="s">
        <v>574</v>
      </c>
      <c r="G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24"/>
      <c r="CO37" s="24"/>
      <c r="CP37" s="24"/>
      <c r="CQ37" s="24"/>
      <c r="CR37" s="24"/>
      <c r="CS37" s="24"/>
      <c r="CT37" s="24"/>
      <c r="CU37" s="24"/>
      <c r="CV37" s="24"/>
      <c r="CW37" s="24"/>
      <c r="CX37" s="24"/>
      <c r="CY37" s="24"/>
      <c r="CZ37" s="24"/>
      <c r="DA37" s="24"/>
      <c r="DB37" s="24"/>
      <c r="DC37" s="24"/>
      <c r="DD37" s="24"/>
      <c r="DE37" s="24"/>
      <c r="DF37" s="24"/>
      <c r="DG37" s="24"/>
      <c r="DH37" s="24"/>
      <c r="DI37" s="24"/>
      <c r="DJ37" s="24"/>
      <c r="DK37" s="24"/>
      <c r="DL37" s="24"/>
      <c r="DM37" s="24"/>
      <c r="DN37" s="24"/>
      <c r="DO37" s="24"/>
      <c r="DP37" s="24"/>
      <c r="DQ37" s="24"/>
      <c r="DR37" s="24"/>
      <c r="DS37" s="24"/>
      <c r="DT37" s="24"/>
      <c r="DU37" s="24"/>
      <c r="DV37" s="24"/>
      <c r="DW37" s="24"/>
      <c r="DX37" s="24"/>
      <c r="DY37" s="24"/>
      <c r="DZ37" s="24"/>
      <c r="EA37" s="24"/>
      <c r="EB37" s="24"/>
      <c r="EC37" s="24"/>
      <c r="ED37" s="24"/>
      <c r="EE37" s="24"/>
      <c r="EF37" s="24"/>
      <c r="EG37" s="24"/>
      <c r="EH37" s="24"/>
      <c r="EI37" s="24"/>
      <c r="EJ37" s="24"/>
      <c r="EK37" s="24"/>
      <c r="EL37" s="24"/>
      <c r="EM37" s="24"/>
      <c r="EN37" s="24"/>
      <c r="EO37" s="24"/>
      <c r="EP37" s="24"/>
      <c r="EQ37" s="24"/>
      <c r="ER37" s="24"/>
      <c r="ES37" s="24"/>
      <c r="ET37" s="24"/>
      <c r="EU37" s="24"/>
      <c r="EV37" s="24"/>
      <c r="EW37" s="24"/>
      <c r="EX37" s="24"/>
      <c r="EY37" s="24"/>
      <c r="EZ37" s="24"/>
      <c r="FA37" s="24"/>
      <c r="FB37" s="24"/>
      <c r="FC37" s="24"/>
      <c r="FD37" s="24"/>
      <c r="FE37" s="24"/>
      <c r="FF37" s="24"/>
      <c r="FG37" s="24"/>
      <c r="FH37" s="24"/>
      <c r="FI37" s="24"/>
      <c r="FJ37" s="24"/>
      <c r="FK37" s="24"/>
      <c r="FL37" s="24"/>
      <c r="FM37" s="24"/>
      <c r="FN37" s="24"/>
      <c r="FO37" s="24"/>
      <c r="FP37" s="24"/>
      <c r="FQ37" s="24"/>
      <c r="FR37" s="24"/>
      <c r="FS37" s="24"/>
      <c r="FT37" s="24"/>
      <c r="FU37" s="24"/>
      <c r="FV37" s="24"/>
      <c r="FW37" s="24"/>
      <c r="FX37" s="24"/>
      <c r="FY37" s="24"/>
      <c r="FZ37" s="24"/>
      <c r="GA37" s="24"/>
      <c r="GB37" s="24"/>
      <c r="GC37" s="24"/>
      <c r="GD37" s="24"/>
      <c r="GE37" s="24"/>
      <c r="GF37" s="24"/>
      <c r="GG37" s="24"/>
      <c r="GH37" s="24"/>
      <c r="GI37" s="24"/>
      <c r="GJ37" s="24"/>
    </row>
    <row r="38" spans="2:192" ht="69.95" customHeight="1">
      <c r="B38" s="66" t="s">
        <v>53</v>
      </c>
      <c r="C38" s="51">
        <v>392</v>
      </c>
      <c r="D38" s="53" t="s">
        <v>431</v>
      </c>
      <c r="E38" s="54">
        <f t="shared" si="0"/>
        <v>392</v>
      </c>
      <c r="F38" s="73"/>
      <c r="G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24"/>
      <c r="CO38" s="24"/>
      <c r="CP38" s="24"/>
      <c r="CQ38" s="24"/>
      <c r="CR38" s="24"/>
      <c r="CS38" s="24"/>
      <c r="CT38" s="24"/>
      <c r="CU38" s="24"/>
      <c r="CV38" s="24"/>
      <c r="CW38" s="24"/>
      <c r="CX38" s="24"/>
      <c r="CY38" s="24"/>
      <c r="CZ38" s="24"/>
      <c r="DA38" s="24"/>
      <c r="DB38" s="24"/>
      <c r="DC38" s="24"/>
      <c r="DD38" s="24"/>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row>
    <row r="39" spans="2:192" ht="69.95" customHeight="1">
      <c r="B39" s="66" t="s">
        <v>396</v>
      </c>
      <c r="C39" s="51">
        <v>396</v>
      </c>
      <c r="D39" s="56">
        <v>70</v>
      </c>
      <c r="E39" s="54">
        <f t="shared" si="0"/>
        <v>396</v>
      </c>
      <c r="F39" s="78"/>
      <c r="G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row>
    <row r="40" spans="2:192" ht="69.95" customHeight="1">
      <c r="B40" s="66" t="s">
        <v>149</v>
      </c>
      <c r="C40" s="51">
        <v>400</v>
      </c>
      <c r="D40" s="56">
        <v>885</v>
      </c>
      <c r="E40" s="54">
        <f t="shared" si="0"/>
        <v>400</v>
      </c>
      <c r="F40" s="73" t="s">
        <v>545</v>
      </c>
      <c r="G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row>
    <row r="41" spans="2:192" ht="69.95" customHeight="1">
      <c r="B41" s="66" t="s">
        <v>176</v>
      </c>
      <c r="C41" s="51">
        <v>409</v>
      </c>
      <c r="D41" s="56">
        <v>165</v>
      </c>
      <c r="E41" s="54">
        <f t="shared" si="0"/>
        <v>409</v>
      </c>
      <c r="F41" s="75" t="s">
        <v>531</v>
      </c>
      <c r="G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c r="CA41" s="24"/>
      <c r="CB41" s="24"/>
      <c r="CC41" s="24"/>
      <c r="CD41" s="24"/>
      <c r="CE41" s="24"/>
      <c r="CF41" s="24"/>
      <c r="CG41" s="24"/>
      <c r="CH41" s="24"/>
      <c r="CI41" s="24"/>
      <c r="CJ41" s="24"/>
      <c r="CK41" s="24"/>
      <c r="CL41" s="24"/>
      <c r="CM41" s="24"/>
      <c r="CN41" s="24"/>
      <c r="CO41" s="24"/>
      <c r="CP41" s="24"/>
      <c r="CQ41" s="24"/>
      <c r="CR41" s="24"/>
      <c r="CS41" s="24"/>
      <c r="CT41" s="24"/>
      <c r="CU41" s="24"/>
      <c r="CV41" s="24"/>
      <c r="CW41" s="24"/>
      <c r="CX41" s="24"/>
      <c r="CY41" s="24"/>
      <c r="CZ41" s="24"/>
      <c r="DA41" s="24"/>
      <c r="DB41" s="24"/>
      <c r="DC41" s="24"/>
      <c r="DD41" s="24"/>
      <c r="DE41" s="24"/>
      <c r="DF41" s="24"/>
      <c r="DG41" s="24"/>
      <c r="DH41" s="24"/>
      <c r="DI41" s="24"/>
      <c r="DJ41" s="24"/>
      <c r="DK41" s="24"/>
      <c r="DL41" s="24"/>
      <c r="DM41" s="24"/>
      <c r="DN41" s="24"/>
      <c r="DO41" s="24"/>
      <c r="DP41" s="24"/>
      <c r="DQ41" s="24"/>
      <c r="DR41" s="24"/>
      <c r="DS41" s="24"/>
      <c r="DT41" s="24"/>
      <c r="DU41" s="24"/>
      <c r="DV41" s="24"/>
      <c r="DW41" s="24"/>
      <c r="DX41" s="24"/>
      <c r="DY41" s="24"/>
      <c r="DZ41" s="24"/>
      <c r="EA41" s="24"/>
      <c r="EB41" s="24"/>
      <c r="EC41" s="24"/>
      <c r="ED41" s="24"/>
      <c r="EE41" s="24"/>
      <c r="EF41" s="24"/>
      <c r="EG41" s="24"/>
      <c r="EH41" s="24"/>
      <c r="EI41" s="24"/>
      <c r="EJ41" s="24"/>
      <c r="EK41" s="24"/>
      <c r="EL41" s="24"/>
      <c r="EM41" s="24"/>
      <c r="EN41" s="24"/>
      <c r="EO41" s="24"/>
      <c r="EP41" s="24"/>
      <c r="EQ41" s="24"/>
      <c r="ER41" s="24"/>
      <c r="ES41" s="24"/>
      <c r="ET41" s="24"/>
      <c r="EU41" s="24"/>
      <c r="EV41" s="24"/>
      <c r="EW41" s="24"/>
      <c r="EX41" s="24"/>
      <c r="EY41" s="24"/>
      <c r="EZ41" s="24"/>
      <c r="FA41" s="24"/>
      <c r="FB41" s="24"/>
      <c r="FC41" s="24"/>
      <c r="FD41" s="24"/>
      <c r="FE41" s="24"/>
      <c r="FF41" s="24"/>
      <c r="FG41" s="24"/>
      <c r="FH41" s="24"/>
      <c r="FI41" s="24"/>
      <c r="FJ41" s="24"/>
      <c r="FK41" s="24"/>
      <c r="FL41" s="24"/>
      <c r="FM41" s="24"/>
      <c r="FN41" s="24"/>
      <c r="FO41" s="24"/>
      <c r="FP41" s="24"/>
      <c r="FQ41" s="24"/>
      <c r="FR41" s="24"/>
      <c r="FS41" s="24"/>
      <c r="FT41" s="24"/>
      <c r="FU41" s="24"/>
      <c r="FV41" s="24"/>
      <c r="FW41" s="24"/>
      <c r="FX41" s="24"/>
      <c r="FY41" s="24"/>
      <c r="FZ41" s="24"/>
      <c r="GA41" s="24"/>
      <c r="GB41" s="24"/>
      <c r="GC41" s="24"/>
      <c r="GD41" s="24"/>
      <c r="GE41" s="24"/>
      <c r="GF41" s="24"/>
      <c r="GG41" s="24"/>
      <c r="GH41" s="24"/>
      <c r="GI41" s="24"/>
      <c r="GJ41" s="24"/>
    </row>
    <row r="42" spans="2:192" ht="69.95" customHeight="1">
      <c r="B42" s="66" t="s">
        <v>467</v>
      </c>
      <c r="C42" s="51">
        <v>416</v>
      </c>
      <c r="D42" s="56">
        <v>215</v>
      </c>
      <c r="E42" s="54">
        <f t="shared" si="0"/>
        <v>416</v>
      </c>
      <c r="F42" s="78"/>
      <c r="G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c r="CX42" s="24"/>
      <c r="CY42" s="24"/>
      <c r="CZ42" s="24"/>
      <c r="DA42" s="24"/>
      <c r="DB42" s="24"/>
      <c r="DC42" s="24"/>
      <c r="DD42" s="24"/>
      <c r="DE42" s="24"/>
      <c r="DF42" s="24"/>
      <c r="DG42" s="24"/>
      <c r="DH42" s="24"/>
      <c r="DI42" s="24"/>
      <c r="DJ42" s="24"/>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24"/>
      <c r="FL42" s="24"/>
      <c r="FM42" s="24"/>
      <c r="FN42" s="24"/>
      <c r="FO42" s="24"/>
      <c r="FP42" s="24"/>
      <c r="FQ42" s="24"/>
      <c r="FR42" s="24"/>
      <c r="FS42" s="24"/>
      <c r="FT42" s="24"/>
      <c r="FU42" s="24"/>
      <c r="FV42" s="24"/>
      <c r="FW42" s="24"/>
      <c r="FX42" s="24"/>
      <c r="FY42" s="24"/>
      <c r="FZ42" s="24"/>
      <c r="GA42" s="24"/>
      <c r="GB42" s="24"/>
      <c r="GC42" s="24"/>
      <c r="GD42" s="24"/>
      <c r="GE42" s="24"/>
      <c r="GF42" s="24"/>
      <c r="GG42" s="24"/>
      <c r="GH42" s="24"/>
      <c r="GI42" s="24"/>
      <c r="GJ42" s="24"/>
    </row>
    <row r="43" spans="2:192" ht="69.95" customHeight="1">
      <c r="B43" s="66" t="s">
        <v>397</v>
      </c>
      <c r="C43" s="51">
        <v>441</v>
      </c>
      <c r="D43" s="56">
        <v>215</v>
      </c>
      <c r="E43" s="54">
        <f t="shared" si="0"/>
        <v>441</v>
      </c>
      <c r="F43" s="78"/>
      <c r="G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c r="CA43" s="24"/>
      <c r="CB43" s="24"/>
      <c r="CC43" s="24"/>
      <c r="CD43" s="24"/>
      <c r="CE43" s="24"/>
      <c r="CF43" s="24"/>
      <c r="CG43" s="24"/>
      <c r="CH43" s="24"/>
      <c r="CI43" s="24"/>
      <c r="CJ43" s="24"/>
      <c r="CK43" s="24"/>
      <c r="CL43" s="24"/>
      <c r="CM43" s="24"/>
      <c r="CN43" s="24"/>
      <c r="CO43" s="24"/>
      <c r="CP43" s="24"/>
      <c r="CQ43" s="24"/>
      <c r="CR43" s="24"/>
      <c r="CS43" s="24"/>
      <c r="CT43" s="24"/>
      <c r="CU43" s="24"/>
      <c r="CV43" s="24"/>
      <c r="CW43" s="24"/>
      <c r="CX43" s="24"/>
      <c r="CY43" s="24"/>
      <c r="CZ43" s="24"/>
      <c r="DA43" s="24"/>
      <c r="DB43" s="24"/>
      <c r="DC43" s="24"/>
      <c r="DD43" s="24"/>
      <c r="DE43" s="24"/>
      <c r="DF43" s="24"/>
      <c r="DG43" s="24"/>
      <c r="DH43" s="24"/>
      <c r="DI43" s="24"/>
      <c r="DJ43" s="24"/>
      <c r="DK43" s="24"/>
      <c r="DL43" s="24"/>
      <c r="DM43" s="24"/>
      <c r="DN43" s="24"/>
      <c r="DO43" s="24"/>
      <c r="DP43" s="24"/>
      <c r="DQ43" s="24"/>
      <c r="DR43" s="24"/>
      <c r="DS43" s="24"/>
      <c r="DT43" s="24"/>
      <c r="DU43" s="24"/>
      <c r="DV43" s="24"/>
      <c r="DW43" s="24"/>
      <c r="DX43" s="24"/>
      <c r="DY43" s="24"/>
      <c r="DZ43" s="24"/>
      <c r="EA43" s="24"/>
      <c r="EB43" s="24"/>
      <c r="EC43" s="24"/>
      <c r="ED43" s="24"/>
      <c r="EE43" s="24"/>
      <c r="EF43" s="24"/>
      <c r="EG43" s="24"/>
      <c r="EH43" s="24"/>
      <c r="EI43" s="24"/>
      <c r="EJ43" s="24"/>
      <c r="EK43" s="24"/>
      <c r="EL43" s="24"/>
      <c r="EM43" s="24"/>
      <c r="EN43" s="24"/>
      <c r="EO43" s="24"/>
      <c r="EP43" s="24"/>
      <c r="EQ43" s="24"/>
      <c r="ER43" s="24"/>
      <c r="ES43" s="24"/>
      <c r="ET43" s="24"/>
      <c r="EU43" s="24"/>
      <c r="EV43" s="24"/>
      <c r="EW43" s="24"/>
      <c r="EX43" s="24"/>
      <c r="EY43" s="24"/>
      <c r="EZ43" s="24"/>
      <c r="FA43" s="24"/>
      <c r="FB43" s="24"/>
      <c r="FC43" s="24"/>
      <c r="FD43" s="24"/>
      <c r="FE43" s="24"/>
      <c r="FF43" s="24"/>
      <c r="FG43" s="24"/>
      <c r="FH43" s="24"/>
      <c r="FI43" s="24"/>
      <c r="FJ43" s="24"/>
      <c r="FK43" s="24"/>
      <c r="FL43" s="24"/>
      <c r="FM43" s="24"/>
      <c r="FN43" s="24"/>
      <c r="FO43" s="24"/>
      <c r="FP43" s="24"/>
      <c r="FQ43" s="24"/>
      <c r="FR43" s="24"/>
      <c r="FS43" s="24"/>
      <c r="FT43" s="24"/>
      <c r="FU43" s="24"/>
      <c r="FV43" s="24"/>
      <c r="FW43" s="24"/>
      <c r="FX43" s="24"/>
      <c r="FY43" s="24"/>
      <c r="FZ43" s="24"/>
      <c r="GA43" s="24"/>
      <c r="GB43" s="24"/>
      <c r="GC43" s="24"/>
      <c r="GD43" s="24"/>
      <c r="GE43" s="24"/>
      <c r="GF43" s="24"/>
      <c r="GG43" s="24"/>
      <c r="GH43" s="24"/>
      <c r="GI43" s="24"/>
      <c r="GJ43" s="24"/>
    </row>
    <row r="44" spans="2:192" ht="69.95" customHeight="1">
      <c r="B44" s="66" t="s">
        <v>153</v>
      </c>
      <c r="C44" s="51">
        <v>452</v>
      </c>
      <c r="D44" s="56">
        <v>215</v>
      </c>
      <c r="E44" s="54">
        <f t="shared" si="0"/>
        <v>452</v>
      </c>
      <c r="F44" s="73" t="s">
        <v>545</v>
      </c>
      <c r="G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c r="CA44" s="24"/>
      <c r="CB44" s="24"/>
      <c r="CC44" s="24"/>
      <c r="CD44" s="24"/>
      <c r="CE44" s="24"/>
      <c r="CF44" s="24"/>
      <c r="CG44" s="24"/>
      <c r="CH44" s="24"/>
      <c r="CI44" s="24"/>
      <c r="CJ44" s="24"/>
      <c r="CK44" s="24"/>
      <c r="CL44" s="24"/>
      <c r="CM44" s="24"/>
      <c r="CN44" s="24"/>
      <c r="CO44" s="24"/>
      <c r="CP44" s="24"/>
      <c r="CQ44" s="24"/>
      <c r="CR44" s="24"/>
      <c r="CS44" s="24"/>
      <c r="CT44" s="24"/>
      <c r="CU44" s="24"/>
      <c r="CV44" s="24"/>
      <c r="CW44" s="24"/>
      <c r="CX44" s="24"/>
      <c r="CY44" s="24"/>
      <c r="CZ44" s="24"/>
      <c r="DA44" s="24"/>
      <c r="DB44" s="24"/>
      <c r="DC44" s="24"/>
      <c r="DD44" s="24"/>
      <c r="DE44" s="24"/>
      <c r="DF44" s="24"/>
      <c r="DG44" s="24"/>
      <c r="DH44" s="24"/>
      <c r="DI44" s="24"/>
      <c r="DJ44" s="24"/>
      <c r="DK44" s="24"/>
      <c r="DL44" s="24"/>
      <c r="DM44" s="24"/>
      <c r="DN44" s="24"/>
      <c r="DO44" s="24"/>
      <c r="DP44" s="24"/>
      <c r="DQ44" s="24"/>
      <c r="DR44" s="24"/>
      <c r="DS44" s="24"/>
      <c r="DT44" s="24"/>
      <c r="DU44" s="24"/>
      <c r="DV44" s="24"/>
      <c r="DW44" s="24"/>
      <c r="DX44" s="24"/>
      <c r="DY44" s="24"/>
      <c r="DZ44" s="24"/>
      <c r="EA44" s="24"/>
      <c r="EB44" s="24"/>
      <c r="EC44" s="24"/>
      <c r="ED44" s="24"/>
      <c r="EE44" s="24"/>
      <c r="EF44" s="24"/>
      <c r="EG44" s="24"/>
      <c r="EH44" s="24"/>
      <c r="EI44" s="24"/>
      <c r="EJ44" s="24"/>
      <c r="EK44" s="24"/>
      <c r="EL44" s="24"/>
      <c r="EM44" s="24"/>
      <c r="EN44" s="24"/>
      <c r="EO44" s="24"/>
      <c r="EP44" s="24"/>
      <c r="EQ44" s="24"/>
      <c r="ER44" s="24"/>
      <c r="ES44" s="24"/>
      <c r="ET44" s="24"/>
      <c r="EU44" s="24"/>
      <c r="EV44" s="24"/>
      <c r="EW44" s="24"/>
      <c r="EX44" s="24"/>
      <c r="EY44" s="24"/>
      <c r="EZ44" s="24"/>
      <c r="FA44" s="24"/>
      <c r="FB44" s="24"/>
      <c r="FC44" s="24"/>
      <c r="FD44" s="24"/>
      <c r="FE44" s="24"/>
      <c r="FF44" s="24"/>
      <c r="FG44" s="24"/>
      <c r="FH44" s="24"/>
      <c r="FI44" s="24"/>
      <c r="FJ44" s="24"/>
      <c r="FK44" s="24"/>
      <c r="FL44" s="24"/>
      <c r="FM44" s="24"/>
      <c r="FN44" s="24"/>
      <c r="FO44" s="24"/>
      <c r="FP44" s="24"/>
      <c r="FQ44" s="24"/>
      <c r="FR44" s="24"/>
      <c r="FS44" s="24"/>
      <c r="FT44" s="24"/>
      <c r="FU44" s="24"/>
      <c r="FV44" s="24"/>
      <c r="FW44" s="24"/>
      <c r="FX44" s="24"/>
      <c r="FY44" s="24"/>
      <c r="FZ44" s="24"/>
      <c r="GA44" s="24"/>
      <c r="GB44" s="24"/>
      <c r="GC44" s="24"/>
      <c r="GD44" s="24"/>
      <c r="GE44" s="24"/>
      <c r="GF44" s="24"/>
      <c r="GG44" s="24"/>
      <c r="GH44" s="24"/>
      <c r="GI44" s="24"/>
      <c r="GJ44" s="24"/>
    </row>
    <row r="45" spans="2:192" ht="69.95" customHeight="1">
      <c r="B45" s="66" t="s">
        <v>71</v>
      </c>
      <c r="C45" s="51" t="s">
        <v>508</v>
      </c>
      <c r="D45" s="53" t="s">
        <v>431</v>
      </c>
      <c r="E45" s="54" t="str">
        <f t="shared" si="0"/>
        <v>41A</v>
      </c>
      <c r="F45" s="78"/>
      <c r="G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c r="CA45" s="24"/>
      <c r="CB45" s="24"/>
      <c r="CC45" s="24"/>
      <c r="CD45" s="24"/>
      <c r="CE45" s="24"/>
      <c r="CF45" s="24"/>
      <c r="CG45" s="24"/>
      <c r="CH45" s="24"/>
      <c r="CI45" s="24"/>
      <c r="CJ45" s="24"/>
      <c r="CK45" s="24"/>
      <c r="CL45" s="24"/>
      <c r="CM45" s="24"/>
      <c r="CN45" s="24"/>
      <c r="CO45" s="24"/>
      <c r="CP45" s="24"/>
      <c r="CQ45" s="24"/>
      <c r="CR45" s="24"/>
      <c r="CS45" s="24"/>
      <c r="CT45" s="24"/>
      <c r="CU45" s="24"/>
      <c r="CV45" s="24"/>
      <c r="CW45" s="24"/>
      <c r="CX45" s="24"/>
      <c r="CY45" s="24"/>
      <c r="CZ45" s="24"/>
      <c r="DA45" s="24"/>
      <c r="DB45" s="24"/>
      <c r="DC45" s="24"/>
      <c r="DD45" s="24"/>
      <c r="DE45" s="24"/>
      <c r="DF45" s="24"/>
      <c r="DG45" s="24"/>
      <c r="DH45" s="24"/>
      <c r="DI45" s="24"/>
      <c r="DJ45" s="24"/>
      <c r="DK45" s="24"/>
      <c r="DL45" s="24"/>
      <c r="DM45" s="24"/>
      <c r="DN45" s="24"/>
      <c r="DO45" s="24"/>
      <c r="DP45" s="24"/>
      <c r="DQ45" s="24"/>
      <c r="DR45" s="24"/>
      <c r="DS45" s="24"/>
      <c r="DT45" s="24"/>
      <c r="DU45" s="24"/>
      <c r="DV45" s="24"/>
      <c r="DW45" s="24"/>
      <c r="DX45" s="24"/>
      <c r="DY45" s="24"/>
      <c r="DZ45" s="24"/>
      <c r="EA45" s="24"/>
      <c r="EB45" s="24"/>
      <c r="EC45" s="24"/>
      <c r="ED45" s="24"/>
      <c r="EE45" s="24"/>
      <c r="EF45" s="24"/>
      <c r="EG45" s="24"/>
      <c r="EH45" s="24"/>
      <c r="EI45" s="24"/>
      <c r="EJ45" s="24"/>
      <c r="EK45" s="24"/>
      <c r="EL45" s="24"/>
      <c r="EM45" s="24"/>
      <c r="EN45" s="24"/>
      <c r="EO45" s="24"/>
      <c r="EP45" s="24"/>
      <c r="EQ45" s="24"/>
      <c r="ER45" s="24"/>
      <c r="ES45" s="24"/>
      <c r="ET45" s="24"/>
      <c r="EU45" s="24"/>
      <c r="EV45" s="24"/>
      <c r="EW45" s="24"/>
      <c r="EX45" s="24"/>
      <c r="EY45" s="24"/>
      <c r="EZ45" s="24"/>
      <c r="FA45" s="24"/>
      <c r="FB45" s="24"/>
      <c r="FC45" s="24"/>
      <c r="FD45" s="24"/>
      <c r="FE45" s="24"/>
      <c r="FF45" s="24"/>
      <c r="FG45" s="24"/>
      <c r="FH45" s="24"/>
      <c r="FI45" s="24"/>
      <c r="FJ45" s="24"/>
      <c r="FK45" s="24"/>
      <c r="FL45" s="24"/>
      <c r="FM45" s="24"/>
      <c r="FN45" s="24"/>
      <c r="FO45" s="24"/>
      <c r="FP45" s="24"/>
      <c r="FQ45" s="24"/>
      <c r="FR45" s="24"/>
      <c r="FS45" s="24"/>
      <c r="FT45" s="24"/>
      <c r="FU45" s="24"/>
      <c r="FV45" s="24"/>
      <c r="FW45" s="24"/>
      <c r="FX45" s="24"/>
      <c r="FY45" s="24"/>
      <c r="FZ45" s="24"/>
      <c r="GA45" s="24"/>
      <c r="GB45" s="24"/>
      <c r="GC45" s="24"/>
      <c r="GD45" s="24"/>
      <c r="GE45" s="24"/>
      <c r="GF45" s="24"/>
      <c r="GG45" s="24"/>
      <c r="GH45" s="24"/>
      <c r="GI45" s="24"/>
      <c r="GJ45" s="24"/>
    </row>
    <row r="46" spans="2:192" ht="69.95" customHeight="1">
      <c r="B46" s="66" t="s">
        <v>79</v>
      </c>
      <c r="C46" s="51" t="s">
        <v>80</v>
      </c>
      <c r="D46" s="56">
        <v>215</v>
      </c>
      <c r="E46" s="54" t="str">
        <f t="shared" si="0"/>
        <v>4BJ</v>
      </c>
      <c r="F46" s="78"/>
      <c r="G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c r="CA46" s="24"/>
      <c r="CB46" s="24"/>
      <c r="CC46" s="24"/>
      <c r="CD46" s="24"/>
      <c r="CE46" s="24"/>
      <c r="CF46" s="24"/>
      <c r="CG46" s="24"/>
      <c r="CH46" s="24"/>
      <c r="CI46" s="24"/>
      <c r="CJ46" s="24"/>
      <c r="CK46" s="24"/>
      <c r="CL46" s="24"/>
      <c r="CM46" s="24"/>
      <c r="CN46" s="24"/>
      <c r="CO46" s="24"/>
      <c r="CP46" s="24"/>
      <c r="CQ46" s="24"/>
      <c r="CR46" s="24"/>
      <c r="CS46" s="24"/>
      <c r="CT46" s="24"/>
      <c r="CU46" s="24"/>
      <c r="CV46" s="24"/>
      <c r="CW46" s="24"/>
      <c r="CX46" s="24"/>
      <c r="CY46" s="24"/>
      <c r="CZ46" s="24"/>
      <c r="DA46" s="24"/>
      <c r="DB46" s="24"/>
      <c r="DC46" s="24"/>
      <c r="DD46" s="24"/>
      <c r="DE46" s="24"/>
      <c r="DF46" s="24"/>
      <c r="DG46" s="24"/>
      <c r="DH46" s="24"/>
      <c r="DI46" s="24"/>
      <c r="DJ46" s="24"/>
      <c r="DK46" s="24"/>
      <c r="DL46" s="24"/>
      <c r="DM46" s="24"/>
      <c r="DN46" s="24"/>
      <c r="DO46" s="24"/>
      <c r="DP46" s="24"/>
      <c r="DQ46" s="24"/>
      <c r="DR46" s="24"/>
      <c r="DS46" s="24"/>
      <c r="DT46" s="24"/>
      <c r="DU46" s="24"/>
      <c r="DV46" s="24"/>
      <c r="DW46" s="24"/>
      <c r="DX46" s="24"/>
      <c r="DY46" s="24"/>
      <c r="DZ46" s="24"/>
      <c r="EA46" s="24"/>
      <c r="EB46" s="24"/>
      <c r="EC46" s="24"/>
      <c r="ED46" s="24"/>
      <c r="EE46" s="24"/>
      <c r="EF46" s="24"/>
      <c r="EG46" s="24"/>
      <c r="EH46" s="24"/>
      <c r="EI46" s="24"/>
      <c r="EJ46" s="24"/>
      <c r="EK46" s="24"/>
      <c r="EL46" s="24"/>
      <c r="EM46" s="24"/>
      <c r="EN46" s="24"/>
      <c r="EO46" s="24"/>
      <c r="EP46" s="24"/>
      <c r="EQ46" s="24"/>
      <c r="ER46" s="24"/>
      <c r="ES46" s="24"/>
      <c r="ET46" s="24"/>
      <c r="EU46" s="24"/>
      <c r="EV46" s="24"/>
      <c r="EW46" s="24"/>
      <c r="EX46" s="24"/>
      <c r="EY46" s="24"/>
      <c r="EZ46" s="24"/>
      <c r="FA46" s="24"/>
      <c r="FB46" s="24"/>
      <c r="FC46" s="24"/>
      <c r="FD46" s="24"/>
      <c r="FE46" s="24"/>
      <c r="FF46" s="24"/>
      <c r="FG46" s="24"/>
      <c r="FH46" s="24"/>
      <c r="FI46" s="24"/>
      <c r="FJ46" s="24"/>
      <c r="FK46" s="24"/>
      <c r="FL46" s="24"/>
      <c r="FM46" s="24"/>
      <c r="FN46" s="24"/>
      <c r="FO46" s="24"/>
      <c r="FP46" s="24"/>
      <c r="FQ46" s="24"/>
      <c r="FR46" s="24"/>
      <c r="FS46" s="24"/>
      <c r="FT46" s="24"/>
      <c r="FU46" s="24"/>
      <c r="FV46" s="24"/>
      <c r="FW46" s="24"/>
      <c r="FX46" s="24"/>
      <c r="FY46" s="24"/>
      <c r="FZ46" s="24"/>
      <c r="GA46" s="24"/>
      <c r="GB46" s="24"/>
      <c r="GC46" s="24"/>
      <c r="GD46" s="24"/>
      <c r="GE46" s="24"/>
      <c r="GF46" s="24"/>
      <c r="GG46" s="24"/>
      <c r="GH46" s="24"/>
      <c r="GI46" s="24"/>
      <c r="GJ46" s="24"/>
    </row>
    <row r="47" spans="2:192" ht="69.95" customHeight="1">
      <c r="B47" s="66" t="s">
        <v>150</v>
      </c>
      <c r="C47" s="51" t="s">
        <v>509</v>
      </c>
      <c r="D47" s="56">
        <v>115</v>
      </c>
      <c r="E47" s="54" t="str">
        <f t="shared" si="0"/>
        <v>4CS</v>
      </c>
      <c r="F47" s="73"/>
      <c r="G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c r="CA47" s="24"/>
      <c r="CB47" s="24"/>
      <c r="CC47" s="24"/>
      <c r="CD47" s="24"/>
      <c r="CE47" s="24"/>
      <c r="CF47" s="24"/>
      <c r="CG47" s="24"/>
      <c r="CH47" s="24"/>
      <c r="CI47" s="24"/>
      <c r="CJ47" s="24"/>
      <c r="CK47" s="24"/>
      <c r="CL47" s="24"/>
      <c r="CM47" s="24"/>
      <c r="CN47" s="24"/>
      <c r="CO47" s="24"/>
      <c r="CP47" s="24"/>
      <c r="CQ47" s="24"/>
      <c r="CR47" s="24"/>
      <c r="CS47" s="24"/>
      <c r="CT47" s="24"/>
      <c r="CU47" s="24"/>
      <c r="CV47" s="24"/>
      <c r="CW47" s="24"/>
      <c r="CX47" s="24"/>
      <c r="CY47" s="24"/>
      <c r="CZ47" s="24"/>
      <c r="DA47" s="24"/>
      <c r="DB47" s="24"/>
      <c r="DC47" s="24"/>
      <c r="DD47" s="24"/>
      <c r="DE47" s="24"/>
      <c r="DF47" s="24"/>
      <c r="DG47" s="24"/>
      <c r="DH47" s="24"/>
      <c r="DI47" s="24"/>
      <c r="DJ47" s="24"/>
      <c r="DK47" s="24"/>
      <c r="DL47" s="24"/>
      <c r="DM47" s="24"/>
      <c r="DN47" s="24"/>
      <c r="DO47" s="24"/>
      <c r="DP47" s="24"/>
      <c r="DQ47" s="24"/>
      <c r="DR47" s="24"/>
      <c r="DS47" s="24"/>
      <c r="DT47" s="24"/>
      <c r="DU47" s="24"/>
      <c r="DV47" s="24"/>
      <c r="DW47" s="24"/>
      <c r="DX47" s="24"/>
      <c r="DY47" s="24"/>
      <c r="DZ47" s="24"/>
      <c r="EA47" s="24"/>
      <c r="EB47" s="24"/>
      <c r="EC47" s="24"/>
      <c r="ED47" s="24"/>
      <c r="EE47" s="24"/>
      <c r="EF47" s="24"/>
      <c r="EG47" s="24"/>
      <c r="EH47" s="24"/>
      <c r="EI47" s="24"/>
      <c r="EJ47" s="24"/>
      <c r="EK47" s="24"/>
      <c r="EL47" s="24"/>
      <c r="EM47" s="24"/>
      <c r="EN47" s="24"/>
      <c r="EO47" s="24"/>
      <c r="EP47" s="24"/>
      <c r="EQ47" s="24"/>
      <c r="ER47" s="24"/>
      <c r="ES47" s="24"/>
      <c r="ET47" s="24"/>
      <c r="EU47" s="24"/>
      <c r="EV47" s="24"/>
      <c r="EW47" s="24"/>
      <c r="EX47" s="24"/>
      <c r="EY47" s="24"/>
      <c r="EZ47" s="24"/>
      <c r="FA47" s="24"/>
      <c r="FB47" s="24"/>
      <c r="FC47" s="24"/>
      <c r="FD47" s="24"/>
      <c r="FE47" s="24"/>
      <c r="FF47" s="24"/>
      <c r="FG47" s="24"/>
      <c r="FH47" s="24"/>
      <c r="FI47" s="24"/>
      <c r="FJ47" s="24"/>
      <c r="FK47" s="24"/>
      <c r="FL47" s="24"/>
      <c r="FM47" s="24"/>
      <c r="FN47" s="24"/>
      <c r="FO47" s="24"/>
      <c r="FP47" s="24"/>
      <c r="FQ47" s="24"/>
      <c r="FR47" s="24"/>
      <c r="FS47" s="24"/>
      <c r="FT47" s="24"/>
      <c r="FU47" s="24"/>
      <c r="FV47" s="24"/>
      <c r="FW47" s="24"/>
      <c r="FX47" s="24"/>
      <c r="FY47" s="24"/>
      <c r="FZ47" s="24"/>
      <c r="GA47" s="24"/>
      <c r="GB47" s="24"/>
      <c r="GC47" s="24"/>
      <c r="GD47" s="24"/>
      <c r="GE47" s="24"/>
      <c r="GF47" s="24"/>
      <c r="GG47" s="24"/>
      <c r="GH47" s="24"/>
      <c r="GI47" s="24"/>
      <c r="GJ47" s="24"/>
    </row>
    <row r="48" spans="2:192" ht="91.5" customHeight="1">
      <c r="B48" s="82" t="s">
        <v>177</v>
      </c>
      <c r="C48" s="51" t="s">
        <v>151</v>
      </c>
      <c r="D48" s="56">
        <v>835</v>
      </c>
      <c r="E48" s="54" t="str">
        <f t="shared" si="0"/>
        <v>4CU</v>
      </c>
      <c r="F48" s="75" t="s">
        <v>390</v>
      </c>
      <c r="G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c r="CA48" s="24"/>
      <c r="CB48" s="24"/>
      <c r="CC48" s="24"/>
      <c r="CD48" s="24"/>
      <c r="CE48" s="24"/>
      <c r="CF48" s="24"/>
      <c r="CG48" s="24"/>
      <c r="CH48" s="24"/>
      <c r="CI48" s="24"/>
      <c r="CJ48" s="24"/>
      <c r="CK48" s="24"/>
      <c r="CL48" s="24"/>
      <c r="CM48" s="24"/>
      <c r="CN48" s="24"/>
      <c r="CO48" s="24"/>
      <c r="CP48" s="24"/>
      <c r="CQ48" s="24"/>
      <c r="CR48" s="24"/>
      <c r="CS48" s="24"/>
      <c r="CT48" s="24"/>
      <c r="CU48" s="24"/>
      <c r="CV48" s="24"/>
      <c r="CW48" s="24"/>
      <c r="CX48" s="24"/>
      <c r="CY48" s="24"/>
      <c r="CZ48" s="24"/>
      <c r="DA48" s="24"/>
      <c r="DB48" s="24"/>
      <c r="DC48" s="24"/>
      <c r="DD48" s="24"/>
      <c r="DE48" s="24"/>
      <c r="DF48" s="24"/>
      <c r="DG48" s="24"/>
      <c r="DH48" s="24"/>
      <c r="DI48" s="24"/>
      <c r="DJ48" s="24"/>
      <c r="DK48" s="24"/>
      <c r="DL48" s="24"/>
      <c r="DM48" s="24"/>
      <c r="DN48" s="24"/>
      <c r="DO48" s="24"/>
      <c r="DP48" s="24"/>
      <c r="DQ48" s="24"/>
      <c r="DR48" s="24"/>
      <c r="DS48" s="24"/>
      <c r="DT48" s="24"/>
      <c r="DU48" s="24"/>
      <c r="DV48" s="24"/>
      <c r="DW48" s="24"/>
      <c r="DX48" s="24"/>
      <c r="DY48" s="24"/>
      <c r="DZ48" s="24"/>
      <c r="EA48" s="24"/>
      <c r="EB48" s="24"/>
      <c r="EC48" s="24"/>
      <c r="ED48" s="24"/>
      <c r="EE48" s="24"/>
      <c r="EF48" s="24"/>
      <c r="EG48" s="24"/>
      <c r="EH48" s="24"/>
      <c r="EI48" s="24"/>
      <c r="EJ48" s="24"/>
      <c r="EK48" s="24"/>
      <c r="EL48" s="24"/>
      <c r="EM48" s="24"/>
      <c r="EN48" s="24"/>
      <c r="EO48" s="24"/>
      <c r="EP48" s="24"/>
      <c r="EQ48" s="24"/>
      <c r="ER48" s="24"/>
      <c r="ES48" s="24"/>
      <c r="ET48" s="24"/>
      <c r="EU48" s="24"/>
      <c r="EV48" s="24"/>
      <c r="EW48" s="24"/>
      <c r="EX48" s="24"/>
      <c r="EY48" s="24"/>
      <c r="EZ48" s="24"/>
      <c r="FA48" s="24"/>
      <c r="FB48" s="24"/>
      <c r="FC48" s="24"/>
      <c r="FD48" s="24"/>
      <c r="FE48" s="24"/>
      <c r="FF48" s="24"/>
      <c r="FG48" s="24"/>
      <c r="FH48" s="24"/>
      <c r="FI48" s="24"/>
      <c r="FJ48" s="24"/>
      <c r="FK48" s="24"/>
      <c r="FL48" s="24"/>
      <c r="FM48" s="24"/>
      <c r="FN48" s="24"/>
      <c r="FO48" s="24"/>
      <c r="FP48" s="24"/>
      <c r="FQ48" s="24"/>
      <c r="FR48" s="24"/>
      <c r="FS48" s="24"/>
      <c r="FT48" s="24"/>
      <c r="FU48" s="24"/>
      <c r="FV48" s="24"/>
      <c r="FW48" s="24"/>
      <c r="FX48" s="24"/>
      <c r="FY48" s="24"/>
      <c r="FZ48" s="24"/>
      <c r="GA48" s="24"/>
      <c r="GB48" s="24"/>
      <c r="GC48" s="24"/>
      <c r="GD48" s="24"/>
      <c r="GE48" s="24"/>
      <c r="GF48" s="24"/>
      <c r="GG48" s="24"/>
      <c r="GH48" s="24"/>
      <c r="GI48" s="24"/>
      <c r="GJ48" s="24"/>
    </row>
    <row r="49" spans="1:192" ht="69.95" customHeight="1">
      <c r="B49" s="66" t="s">
        <v>386</v>
      </c>
      <c r="C49" s="51" t="s">
        <v>426</v>
      </c>
      <c r="D49" s="56">
        <v>0</v>
      </c>
      <c r="E49" s="54" t="str">
        <f t="shared" si="0"/>
        <v>4FU</v>
      </c>
      <c r="F49" s="73" t="s">
        <v>567</v>
      </c>
      <c r="G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24"/>
      <c r="DN49" s="24"/>
      <c r="DO49" s="24"/>
      <c r="DP49" s="24"/>
      <c r="DQ49" s="24"/>
      <c r="DR49" s="24"/>
      <c r="DS49" s="24"/>
      <c r="DT49" s="24"/>
      <c r="DU49" s="24"/>
      <c r="DV49" s="24"/>
      <c r="DW49" s="24"/>
      <c r="DX49" s="24"/>
      <c r="DY49" s="24"/>
      <c r="DZ49" s="24"/>
      <c r="EA49" s="24"/>
      <c r="EB49" s="24"/>
      <c r="EC49" s="24"/>
      <c r="ED49" s="24"/>
      <c r="EE49" s="24"/>
      <c r="EF49" s="24"/>
      <c r="EG49" s="24"/>
      <c r="EH49" s="24"/>
      <c r="EI49" s="24"/>
      <c r="EJ49" s="24"/>
      <c r="EK49" s="24"/>
      <c r="EL49" s="24"/>
      <c r="EM49" s="24"/>
      <c r="EN49" s="24"/>
      <c r="EO49" s="24"/>
      <c r="EP49" s="24"/>
      <c r="EQ49" s="24"/>
      <c r="ER49" s="24"/>
      <c r="ES49" s="24"/>
      <c r="ET49" s="24"/>
      <c r="EU49" s="24"/>
      <c r="EV49" s="24"/>
      <c r="EW49" s="24"/>
      <c r="EX49" s="24"/>
      <c r="EY49" s="24"/>
      <c r="EZ49" s="24"/>
      <c r="FA49" s="24"/>
      <c r="FB49" s="24"/>
      <c r="FC49" s="24"/>
      <c r="FD49" s="24"/>
      <c r="FE49" s="24"/>
      <c r="FF49" s="24"/>
      <c r="FG49" s="24"/>
      <c r="FH49" s="24"/>
      <c r="FI49" s="24"/>
      <c r="FJ49" s="24"/>
      <c r="FK49" s="24"/>
      <c r="FL49" s="24"/>
      <c r="FM49" s="24"/>
      <c r="FN49" s="24"/>
      <c r="FO49" s="24"/>
      <c r="FP49" s="24"/>
      <c r="FQ49" s="24"/>
      <c r="FR49" s="24"/>
      <c r="FS49" s="24"/>
      <c r="FT49" s="24"/>
      <c r="FU49" s="24"/>
      <c r="FV49" s="24"/>
      <c r="FW49" s="24"/>
      <c r="FX49" s="24"/>
      <c r="FY49" s="24"/>
      <c r="FZ49" s="24"/>
      <c r="GA49" s="24"/>
      <c r="GB49" s="24"/>
      <c r="GC49" s="24"/>
      <c r="GD49" s="24"/>
      <c r="GE49" s="24"/>
      <c r="GF49" s="24"/>
      <c r="GG49" s="24"/>
      <c r="GH49" s="24"/>
      <c r="GI49" s="24"/>
      <c r="GJ49" s="24"/>
    </row>
    <row r="50" spans="1:192" ht="69.95" customHeight="1">
      <c r="B50" s="66" t="s">
        <v>55</v>
      </c>
      <c r="C50" s="51" t="s">
        <v>46</v>
      </c>
      <c r="D50" s="56">
        <v>115</v>
      </c>
      <c r="E50" s="54" t="str">
        <f t="shared" si="0"/>
        <v>4GF</v>
      </c>
      <c r="F50" s="73" t="s">
        <v>530</v>
      </c>
      <c r="G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c r="CF50" s="24"/>
      <c r="CG50" s="24"/>
      <c r="CH50" s="24"/>
      <c r="CI50" s="24"/>
      <c r="CJ50" s="24"/>
      <c r="CK50" s="24"/>
      <c r="CL50" s="24"/>
      <c r="CM50" s="24"/>
      <c r="CN50" s="24"/>
      <c r="CO50" s="24"/>
      <c r="CP50" s="24"/>
      <c r="CQ50" s="24"/>
      <c r="CR50" s="24"/>
      <c r="CS50" s="24"/>
      <c r="CT50" s="24"/>
      <c r="CU50" s="24"/>
      <c r="CV50" s="24"/>
      <c r="CW50" s="24"/>
      <c r="CX50" s="24"/>
      <c r="CY50" s="24"/>
      <c r="CZ50" s="24"/>
      <c r="DA50" s="24"/>
      <c r="DB50" s="24"/>
      <c r="DC50" s="24"/>
      <c r="DD50" s="24"/>
      <c r="DE50" s="24"/>
      <c r="DF50" s="24"/>
      <c r="DG50" s="24"/>
      <c r="DH50" s="24"/>
      <c r="DI50" s="24"/>
      <c r="DJ50" s="24"/>
      <c r="DK50" s="24"/>
      <c r="DL50" s="24"/>
      <c r="DM50" s="24"/>
      <c r="DN50" s="24"/>
      <c r="DO50" s="24"/>
      <c r="DP50" s="24"/>
      <c r="DQ50" s="24"/>
      <c r="DR50" s="24"/>
      <c r="DS50" s="24"/>
      <c r="DT50" s="24"/>
      <c r="DU50" s="24"/>
      <c r="DV50" s="24"/>
      <c r="DW50" s="24"/>
      <c r="DX50" s="24"/>
      <c r="DY50" s="24"/>
      <c r="DZ50" s="24"/>
      <c r="EA50" s="24"/>
      <c r="EB50" s="24"/>
      <c r="EC50" s="24"/>
      <c r="ED50" s="24"/>
      <c r="EE50" s="24"/>
      <c r="EF50" s="24"/>
      <c r="EG50" s="24"/>
      <c r="EH50" s="24"/>
      <c r="EI50" s="24"/>
      <c r="EJ50" s="24"/>
      <c r="EK50" s="24"/>
      <c r="EL50" s="24"/>
      <c r="EM50" s="24"/>
      <c r="EN50" s="24"/>
      <c r="EO50" s="24"/>
      <c r="EP50" s="24"/>
      <c r="EQ50" s="24"/>
      <c r="ER50" s="24"/>
      <c r="ES50" s="24"/>
      <c r="ET50" s="24"/>
      <c r="EU50" s="24"/>
      <c r="EV50" s="24"/>
      <c r="EW50" s="24"/>
      <c r="EX50" s="24"/>
      <c r="EY50" s="24"/>
      <c r="EZ50" s="24"/>
      <c r="FA50" s="24"/>
      <c r="FB50" s="24"/>
      <c r="FC50" s="24"/>
      <c r="FD50" s="24"/>
      <c r="FE50" s="24"/>
      <c r="FF50" s="24"/>
      <c r="FG50" s="24"/>
      <c r="FH50" s="24"/>
      <c r="FI50" s="24"/>
      <c r="FJ50" s="24"/>
      <c r="FK50" s="24"/>
      <c r="FL50" s="24"/>
      <c r="FM50" s="24"/>
      <c r="FN50" s="24"/>
      <c r="FO50" s="24"/>
      <c r="FP50" s="24"/>
      <c r="FQ50" s="24"/>
      <c r="FR50" s="24"/>
      <c r="FS50" s="24"/>
      <c r="FT50" s="24"/>
      <c r="FU50" s="24"/>
      <c r="FV50" s="24"/>
      <c r="FW50" s="24"/>
      <c r="FX50" s="24"/>
      <c r="FY50" s="24"/>
      <c r="FZ50" s="24"/>
      <c r="GA50" s="24"/>
      <c r="GB50" s="24"/>
      <c r="GC50" s="24"/>
      <c r="GD50" s="24"/>
      <c r="GE50" s="24"/>
      <c r="GF50" s="24"/>
      <c r="GG50" s="24"/>
      <c r="GH50" s="24"/>
      <c r="GI50" s="24"/>
      <c r="GJ50" s="24"/>
    </row>
    <row r="51" spans="1:192" s="20" customFormat="1" ht="69.95" customHeight="1">
      <c r="A51" s="114"/>
      <c r="B51" s="66" t="s">
        <v>523</v>
      </c>
      <c r="C51" s="51" t="s">
        <v>522</v>
      </c>
      <c r="D51" s="56">
        <v>60</v>
      </c>
      <c r="E51" s="54" t="str">
        <f t="shared" ref="E51:E73" si="1">C51</f>
        <v>4YV</v>
      </c>
      <c r="F51" s="78"/>
      <c r="G51" s="24"/>
      <c r="H51"/>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c r="CA51" s="24"/>
      <c r="CB51" s="24"/>
      <c r="CC51" s="24"/>
      <c r="CD51" s="24"/>
      <c r="CE51" s="24"/>
      <c r="CF51" s="24"/>
      <c r="CG51" s="24"/>
      <c r="CH51" s="24"/>
      <c r="CI51" s="24"/>
      <c r="CJ51" s="24"/>
      <c r="CK51" s="24"/>
      <c r="CL51" s="24"/>
      <c r="CM51" s="24"/>
      <c r="CN51" s="24"/>
      <c r="CO51" s="24"/>
      <c r="CP51" s="24"/>
      <c r="CQ51" s="24"/>
      <c r="CR51" s="24"/>
      <c r="CS51" s="24"/>
      <c r="CT51" s="24"/>
      <c r="CU51" s="24"/>
      <c r="CV51" s="24"/>
      <c r="CW51" s="24"/>
      <c r="CX51" s="24"/>
      <c r="CY51" s="24"/>
      <c r="CZ51" s="24"/>
      <c r="DA51" s="24"/>
      <c r="DB51" s="24"/>
      <c r="DC51" s="24"/>
      <c r="DD51" s="24"/>
      <c r="DE51" s="24"/>
      <c r="DF51" s="24"/>
      <c r="DG51" s="24"/>
      <c r="DH51" s="24"/>
      <c r="DI51" s="24"/>
      <c r="DJ51" s="24"/>
      <c r="DK51" s="24"/>
      <c r="DL51" s="24"/>
      <c r="DM51" s="24"/>
      <c r="DN51" s="24"/>
      <c r="DO51" s="24"/>
      <c r="DP51" s="24"/>
      <c r="DQ51" s="24"/>
      <c r="DR51" s="24"/>
      <c r="DS51" s="24"/>
      <c r="DT51" s="24"/>
      <c r="DU51" s="24"/>
      <c r="DV51" s="24"/>
      <c r="DW51" s="24"/>
      <c r="DX51" s="24"/>
      <c r="DY51" s="24"/>
      <c r="DZ51" s="24"/>
      <c r="EA51" s="24"/>
      <c r="EB51" s="24"/>
      <c r="EC51" s="24"/>
      <c r="ED51" s="24"/>
      <c r="EE51" s="24"/>
      <c r="EF51" s="24"/>
      <c r="EG51" s="24"/>
      <c r="EH51" s="24"/>
      <c r="EI51" s="24"/>
      <c r="EJ51" s="24"/>
      <c r="EK51" s="24"/>
      <c r="EL51" s="24"/>
      <c r="EM51" s="24"/>
      <c r="EN51" s="24"/>
      <c r="EO51" s="24"/>
      <c r="EP51" s="24"/>
      <c r="EQ51" s="24"/>
      <c r="ER51" s="24"/>
      <c r="ES51" s="24"/>
      <c r="ET51" s="24"/>
      <c r="EU51" s="24"/>
      <c r="EV51" s="24"/>
      <c r="EW51" s="24"/>
      <c r="EX51" s="24"/>
      <c r="EY51" s="24"/>
      <c r="EZ51" s="24"/>
      <c r="FA51" s="24"/>
      <c r="FB51" s="24"/>
      <c r="FC51" s="24"/>
      <c r="FD51" s="24"/>
      <c r="FE51" s="24"/>
      <c r="FF51" s="24"/>
      <c r="FG51" s="24"/>
      <c r="FH51" s="24"/>
      <c r="FI51" s="24"/>
      <c r="FJ51" s="24"/>
      <c r="FK51" s="24"/>
      <c r="FL51" s="24"/>
      <c r="FM51" s="24"/>
      <c r="FN51" s="24"/>
      <c r="FO51" s="24"/>
      <c r="FP51" s="24"/>
      <c r="FQ51" s="24"/>
      <c r="FR51" s="24"/>
      <c r="FS51" s="24"/>
      <c r="FT51" s="24"/>
      <c r="FU51" s="24"/>
      <c r="FV51" s="24"/>
      <c r="FW51" s="24"/>
      <c r="FX51" s="24"/>
      <c r="FY51" s="24"/>
      <c r="FZ51" s="24"/>
      <c r="GA51" s="24"/>
      <c r="GB51" s="24"/>
      <c r="GC51" s="24"/>
      <c r="GD51" s="24"/>
      <c r="GE51" s="24"/>
      <c r="GF51" s="24"/>
      <c r="GG51" s="24"/>
      <c r="GH51" s="24"/>
      <c r="GI51" s="24"/>
      <c r="GJ51" s="24"/>
    </row>
    <row r="52" spans="1:192" ht="69.95" customHeight="1">
      <c r="B52" s="66" t="s">
        <v>361</v>
      </c>
      <c r="C52" s="51">
        <v>500</v>
      </c>
      <c r="D52" s="53" t="s">
        <v>431</v>
      </c>
      <c r="E52" s="54">
        <f t="shared" si="1"/>
        <v>500</v>
      </c>
      <c r="F52" s="78"/>
      <c r="G52" s="1"/>
      <c r="H52" s="1"/>
      <c r="I52" s="1"/>
      <c r="J52" s="1"/>
      <c r="K52" s="1"/>
      <c r="L52" s="1"/>
      <c r="M52" s="1"/>
      <c r="N52" s="1"/>
      <c r="O52" s="1"/>
      <c r="P52" s="1"/>
    </row>
    <row r="53" spans="1:192" ht="69.95" customHeight="1">
      <c r="B53" s="66" t="s">
        <v>362</v>
      </c>
      <c r="C53" s="51">
        <v>502</v>
      </c>
      <c r="D53" s="53" t="s">
        <v>431</v>
      </c>
      <c r="E53" s="54">
        <f t="shared" si="1"/>
        <v>502</v>
      </c>
      <c r="F53" s="78"/>
      <c r="G53" s="1"/>
      <c r="H53" s="1"/>
      <c r="I53" s="1"/>
      <c r="J53" s="1"/>
      <c r="K53" s="1"/>
      <c r="L53" s="1"/>
      <c r="M53" s="1"/>
      <c r="N53" s="1"/>
      <c r="O53" s="1"/>
      <c r="P53" s="1"/>
    </row>
    <row r="54" spans="1:192" ht="69.95" customHeight="1">
      <c r="B54" s="66" t="s">
        <v>363</v>
      </c>
      <c r="C54" s="51">
        <v>505</v>
      </c>
      <c r="D54" s="53" t="s">
        <v>431</v>
      </c>
      <c r="E54" s="54">
        <f t="shared" si="1"/>
        <v>505</v>
      </c>
      <c r="F54" s="78"/>
      <c r="G54" s="1"/>
      <c r="H54" s="1"/>
      <c r="I54" s="1"/>
      <c r="J54" s="1"/>
      <c r="K54" s="1"/>
      <c r="L54" s="1"/>
      <c r="M54" s="1"/>
      <c r="N54" s="1"/>
      <c r="O54" s="1"/>
      <c r="P54" s="1"/>
    </row>
    <row r="55" spans="1:192" ht="69.95" customHeight="1">
      <c r="B55" s="66" t="s">
        <v>387</v>
      </c>
      <c r="C55" s="51">
        <v>508</v>
      </c>
      <c r="D55" s="56">
        <v>315</v>
      </c>
      <c r="E55" s="54">
        <f t="shared" si="1"/>
        <v>508</v>
      </c>
      <c r="F55" s="73" t="s">
        <v>392</v>
      </c>
      <c r="G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row>
    <row r="56" spans="1:192" ht="69.95" customHeight="1">
      <c r="B56" s="66" t="s">
        <v>68</v>
      </c>
      <c r="C56" s="51" t="s">
        <v>484</v>
      </c>
      <c r="D56" s="53" t="s">
        <v>431</v>
      </c>
      <c r="E56" s="54" t="str">
        <f t="shared" si="1"/>
        <v>5DD</v>
      </c>
      <c r="F56" s="73"/>
      <c r="G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row>
    <row r="57" spans="1:192" ht="69.95" customHeight="1">
      <c r="B57" s="66" t="s">
        <v>161</v>
      </c>
      <c r="C57" s="51" t="s">
        <v>322</v>
      </c>
      <c r="D57" s="53" t="s">
        <v>431</v>
      </c>
      <c r="E57" s="54" t="str">
        <f t="shared" si="1"/>
        <v>5DE</v>
      </c>
      <c r="G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c r="CB57" s="24"/>
      <c r="CC57" s="24"/>
      <c r="CD57" s="24"/>
      <c r="CE57" s="24"/>
      <c r="CF57" s="24"/>
      <c r="CG57" s="24"/>
      <c r="CH57" s="24"/>
      <c r="CI57" s="24"/>
      <c r="CJ57" s="24"/>
      <c r="CK57" s="24"/>
      <c r="CL57" s="24"/>
      <c r="CM57" s="24"/>
      <c r="CN57" s="24"/>
      <c r="CO57" s="24"/>
      <c r="CP57" s="24"/>
      <c r="CQ57" s="24"/>
      <c r="CR57" s="24"/>
      <c r="CS57" s="24"/>
      <c r="CT57" s="24"/>
      <c r="CU57" s="24"/>
      <c r="CV57" s="24"/>
      <c r="CW57" s="24"/>
      <c r="CX57" s="24"/>
      <c r="CY57" s="24"/>
      <c r="CZ57" s="24"/>
      <c r="DA57" s="24"/>
      <c r="DB57" s="24"/>
      <c r="DC57" s="24"/>
      <c r="DD57" s="24"/>
      <c r="DE57" s="24"/>
      <c r="DF57" s="24"/>
      <c r="DG57" s="24"/>
      <c r="DH57" s="24"/>
      <c r="DI57" s="24"/>
      <c r="DJ57" s="24"/>
      <c r="DK57" s="24"/>
      <c r="DL57" s="24"/>
      <c r="DM57" s="24"/>
      <c r="DN57" s="24"/>
      <c r="DO57" s="24"/>
      <c r="DP57" s="24"/>
      <c r="DQ57" s="24"/>
      <c r="DR57" s="24"/>
      <c r="DS57" s="24"/>
      <c r="DT57" s="24"/>
      <c r="DU57" s="24"/>
      <c r="DV57" s="24"/>
      <c r="DW57" s="24"/>
      <c r="DX57" s="24"/>
      <c r="DY57" s="24"/>
      <c r="DZ57" s="24"/>
      <c r="EA57" s="24"/>
      <c r="EB57" s="24"/>
      <c r="EC57" s="24"/>
      <c r="ED57" s="24"/>
      <c r="EE57" s="24"/>
      <c r="EF57" s="24"/>
      <c r="EG57" s="24"/>
      <c r="EH57" s="24"/>
      <c r="EI57" s="24"/>
      <c r="EJ57" s="24"/>
      <c r="EK57" s="24"/>
      <c r="EL57" s="24"/>
      <c r="EM57" s="24"/>
      <c r="EN57" s="24"/>
      <c r="EO57" s="24"/>
      <c r="EP57" s="24"/>
      <c r="EQ57" s="24"/>
      <c r="ER57" s="24"/>
      <c r="ES57" s="24"/>
      <c r="ET57" s="24"/>
      <c r="EU57" s="24"/>
      <c r="EV57" s="24"/>
      <c r="EW57" s="24"/>
      <c r="EX57" s="24"/>
      <c r="EY57" s="24"/>
      <c r="EZ57" s="24"/>
      <c r="FA57" s="24"/>
      <c r="FB57" s="24"/>
      <c r="FC57" s="24"/>
      <c r="FD57" s="24"/>
      <c r="FE57" s="24"/>
      <c r="FF57" s="24"/>
      <c r="FG57" s="24"/>
      <c r="FH57" s="24"/>
      <c r="FI57" s="24"/>
      <c r="FJ57" s="24"/>
      <c r="FK57" s="24"/>
      <c r="FL57" s="24"/>
      <c r="FM57" s="24"/>
      <c r="FN57" s="24"/>
      <c r="FO57" s="24"/>
      <c r="FP57" s="24"/>
      <c r="FQ57" s="24"/>
      <c r="FR57" s="24"/>
      <c r="FS57" s="24"/>
      <c r="FT57" s="24"/>
      <c r="FU57" s="24"/>
      <c r="FV57" s="24"/>
      <c r="FW57" s="24"/>
      <c r="FX57" s="24"/>
      <c r="FY57" s="24"/>
      <c r="FZ57" s="24"/>
      <c r="GA57" s="24"/>
      <c r="GB57" s="24"/>
      <c r="GC57" s="24"/>
      <c r="GD57" s="24"/>
      <c r="GE57" s="24"/>
      <c r="GF57" s="24"/>
      <c r="GG57" s="24"/>
      <c r="GH57" s="24"/>
      <c r="GI57" s="24"/>
      <c r="GJ57" s="24"/>
    </row>
    <row r="58" spans="1:192" s="20" customFormat="1" ht="69.95" customHeight="1">
      <c r="A58" s="114"/>
      <c r="B58" s="77" t="s">
        <v>451</v>
      </c>
      <c r="C58" s="51" t="s">
        <v>510</v>
      </c>
      <c r="D58" s="56">
        <v>165</v>
      </c>
      <c r="E58" s="54" t="str">
        <f t="shared" si="1"/>
        <v>5JW</v>
      </c>
      <c r="F58" s="73" t="s">
        <v>391</v>
      </c>
      <c r="G58" s="24"/>
      <c r="H58"/>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c r="CE58" s="24"/>
      <c r="CF58" s="24"/>
      <c r="CG58" s="24"/>
      <c r="CH58" s="24"/>
      <c r="CI58" s="24"/>
      <c r="CJ58" s="24"/>
      <c r="CK58" s="24"/>
      <c r="CL58" s="24"/>
      <c r="CM58" s="24"/>
      <c r="CN58" s="24"/>
      <c r="CO58" s="24"/>
      <c r="CP58" s="24"/>
      <c r="CQ58" s="24"/>
      <c r="CR58" s="24"/>
      <c r="CS58" s="24"/>
      <c r="CT58" s="24"/>
      <c r="CU58" s="24"/>
      <c r="CV58" s="24"/>
      <c r="CW58" s="24"/>
      <c r="CX58" s="24"/>
      <c r="CY58" s="24"/>
      <c r="CZ58" s="24"/>
      <c r="DA58" s="24"/>
      <c r="DB58" s="24"/>
      <c r="DC58" s="24"/>
      <c r="DD58" s="24"/>
      <c r="DE58" s="24"/>
      <c r="DF58" s="24"/>
      <c r="DG58" s="24"/>
      <c r="DH58" s="24"/>
      <c r="DI58" s="24"/>
      <c r="DJ58" s="24"/>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c r="GF58" s="24"/>
      <c r="GG58" s="24"/>
      <c r="GH58" s="24"/>
      <c r="GI58" s="24"/>
      <c r="GJ58" s="24"/>
    </row>
    <row r="59" spans="1:192" s="114" customFormat="1" ht="69.95" customHeight="1">
      <c r="B59" s="77" t="s">
        <v>539</v>
      </c>
      <c r="C59" s="55" t="s">
        <v>538</v>
      </c>
      <c r="D59" s="58">
        <v>160</v>
      </c>
      <c r="E59" s="54" t="str">
        <f t="shared" si="1"/>
        <v>5ZG</v>
      </c>
      <c r="F59" s="73"/>
      <c r="H59" s="1"/>
      <c r="I59" s="1"/>
      <c r="J59" s="1"/>
      <c r="K59" s="1"/>
      <c r="L59" s="1"/>
      <c r="M59" s="1"/>
      <c r="N59" s="1"/>
      <c r="O59" s="1"/>
      <c r="P59" s="1"/>
      <c r="Q59" s="1"/>
      <c r="R59" s="1"/>
      <c r="S59" s="1"/>
      <c r="T59" s="1"/>
      <c r="U59" s="1"/>
      <c r="V59" s="1"/>
      <c r="W59" s="1"/>
      <c r="X59" s="1"/>
      <c r="Y59" s="1"/>
      <c r="Z59" s="1"/>
      <c r="AA59" s="1"/>
      <c r="AB59" s="1"/>
      <c r="AC59" s="1"/>
      <c r="AD59" s="1"/>
      <c r="AE59" s="1"/>
      <c r="AF59" s="1"/>
      <c r="AG59" s="1"/>
      <c r="AH59" s="1"/>
    </row>
    <row r="60" spans="1:192" ht="69.95" customHeight="1">
      <c r="B60" s="66" t="s">
        <v>364</v>
      </c>
      <c r="C60" s="51">
        <v>614</v>
      </c>
      <c r="D60" s="53" t="s">
        <v>431</v>
      </c>
      <c r="E60" s="54">
        <f t="shared" si="1"/>
        <v>614</v>
      </c>
      <c r="F60" s="78"/>
      <c r="G60" s="1"/>
      <c r="H60" s="1"/>
      <c r="I60" s="1"/>
      <c r="J60" s="1"/>
      <c r="K60" s="1"/>
      <c r="L60" s="1"/>
      <c r="M60" s="1"/>
      <c r="N60" s="1"/>
      <c r="O60" s="1"/>
      <c r="P60" s="1"/>
    </row>
    <row r="61" spans="1:192" s="20" customFormat="1" ht="69.95" customHeight="1">
      <c r="A61" s="114"/>
      <c r="B61" s="66" t="s">
        <v>54</v>
      </c>
      <c r="C61" s="51" t="s">
        <v>603</v>
      </c>
      <c r="D61" s="56">
        <v>265</v>
      </c>
      <c r="E61" s="54" t="str">
        <f t="shared" si="1"/>
        <v>60K</v>
      </c>
      <c r="F61" s="78"/>
      <c r="G61" s="24"/>
      <c r="H61"/>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c r="CA61" s="24"/>
      <c r="CB61" s="24"/>
      <c r="CC61" s="24"/>
      <c r="CD61" s="24"/>
      <c r="CE61" s="24"/>
      <c r="CF61" s="24"/>
      <c r="CG61" s="24"/>
      <c r="CH61" s="24"/>
      <c r="CI61" s="24"/>
      <c r="CJ61" s="24"/>
      <c r="CK61" s="24"/>
      <c r="CL61" s="24"/>
      <c r="CM61" s="24"/>
      <c r="CN61" s="24"/>
      <c r="CO61" s="24"/>
      <c r="CP61" s="24"/>
      <c r="CQ61" s="24"/>
      <c r="CR61" s="24"/>
      <c r="CS61" s="24"/>
      <c r="CT61" s="24"/>
      <c r="CU61" s="24"/>
      <c r="CV61" s="24"/>
      <c r="CW61" s="24"/>
      <c r="CX61" s="24"/>
      <c r="CY61" s="24"/>
      <c r="CZ61" s="24"/>
      <c r="DA61" s="24"/>
      <c r="DB61" s="24"/>
      <c r="DC61" s="24"/>
      <c r="DD61" s="24"/>
      <c r="DE61" s="24"/>
      <c r="DF61" s="24"/>
      <c r="DG61" s="24"/>
      <c r="DH61" s="24"/>
      <c r="DI61" s="24"/>
      <c r="DJ61" s="24"/>
      <c r="DK61" s="24"/>
      <c r="DL61" s="24"/>
      <c r="DM61" s="24"/>
      <c r="DN61" s="24"/>
      <c r="DO61" s="24"/>
      <c r="DP61" s="24"/>
      <c r="DQ61" s="24"/>
      <c r="DR61" s="24"/>
      <c r="DS61" s="24"/>
      <c r="DT61" s="24"/>
      <c r="DU61" s="24"/>
      <c r="DV61" s="24"/>
      <c r="DW61" s="24"/>
      <c r="DX61" s="24"/>
      <c r="DY61" s="24"/>
      <c r="DZ61" s="24"/>
      <c r="EA61" s="24"/>
      <c r="EB61" s="24"/>
      <c r="EC61" s="24"/>
      <c r="ED61" s="24"/>
      <c r="EE61" s="24"/>
      <c r="EF61" s="24"/>
      <c r="EG61" s="24"/>
      <c r="EH61" s="24"/>
      <c r="EI61" s="24"/>
      <c r="EJ61" s="24"/>
      <c r="EK61" s="24"/>
      <c r="EL61" s="24"/>
      <c r="EM61" s="24"/>
      <c r="EN61" s="24"/>
      <c r="EO61" s="24"/>
      <c r="EP61" s="24"/>
      <c r="EQ61" s="24"/>
      <c r="ER61" s="24"/>
      <c r="ES61" s="24"/>
      <c r="ET61" s="24"/>
      <c r="EU61" s="24"/>
      <c r="EV61" s="24"/>
      <c r="EW61" s="24"/>
      <c r="EX61" s="24"/>
      <c r="EY61" s="24"/>
      <c r="EZ61" s="24"/>
      <c r="FA61" s="24"/>
      <c r="FB61" s="24"/>
      <c r="FC61" s="24"/>
      <c r="FD61" s="24"/>
      <c r="FE61" s="24"/>
      <c r="FF61" s="24"/>
      <c r="FG61" s="24"/>
      <c r="FH61" s="24"/>
      <c r="FI61" s="24"/>
      <c r="FJ61" s="24"/>
      <c r="FK61" s="24"/>
      <c r="FL61" s="24"/>
      <c r="FM61" s="24"/>
      <c r="FN61" s="24"/>
      <c r="FO61" s="24"/>
      <c r="FP61" s="24"/>
      <c r="FQ61" s="24"/>
      <c r="FR61" s="24"/>
      <c r="FS61" s="24"/>
      <c r="FT61" s="24"/>
      <c r="FU61" s="24"/>
      <c r="FV61" s="24"/>
      <c r="FW61" s="24"/>
      <c r="FX61" s="24"/>
      <c r="FY61" s="24"/>
      <c r="FZ61" s="24"/>
      <c r="GA61" s="24"/>
      <c r="GB61" s="24"/>
      <c r="GC61" s="24"/>
      <c r="GD61" s="24"/>
      <c r="GE61" s="24"/>
      <c r="GF61" s="24"/>
      <c r="GG61" s="24"/>
      <c r="GH61" s="24"/>
      <c r="GI61" s="24"/>
      <c r="GJ61" s="24"/>
    </row>
    <row r="62" spans="1:192" ht="105.75" customHeight="1">
      <c r="B62" s="82" t="s">
        <v>519</v>
      </c>
      <c r="C62" s="51" t="s">
        <v>2</v>
      </c>
      <c r="D62" s="56">
        <v>315</v>
      </c>
      <c r="E62" s="54" t="str">
        <f t="shared" si="1"/>
        <v>65W</v>
      </c>
      <c r="F62" s="75" t="s">
        <v>258</v>
      </c>
      <c r="G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c r="CA62" s="24"/>
      <c r="CB62" s="24"/>
      <c r="CC62" s="24"/>
      <c r="CD62" s="24"/>
      <c r="CE62" s="24"/>
      <c r="CF62" s="24"/>
      <c r="CG62" s="24"/>
      <c r="CH62" s="24"/>
      <c r="CI62" s="24"/>
      <c r="CJ62" s="24"/>
      <c r="CK62" s="24"/>
      <c r="CL62" s="24"/>
      <c r="CM62" s="24"/>
      <c r="CN62" s="24"/>
      <c r="CO62" s="24"/>
      <c r="CP62" s="24"/>
      <c r="CQ62" s="24"/>
      <c r="CR62" s="24"/>
      <c r="CS62" s="24"/>
      <c r="CT62" s="24"/>
      <c r="CU62" s="24"/>
      <c r="CV62" s="24"/>
      <c r="CW62" s="24"/>
      <c r="CX62" s="24"/>
      <c r="CY62" s="24"/>
      <c r="CZ62" s="24"/>
      <c r="DA62" s="24"/>
      <c r="DB62" s="24"/>
      <c r="DC62" s="24"/>
      <c r="DD62" s="24"/>
      <c r="DE62" s="24"/>
      <c r="DF62" s="24"/>
      <c r="DG62" s="24"/>
      <c r="DH62" s="24"/>
      <c r="DI62" s="24"/>
      <c r="DJ62" s="24"/>
      <c r="DK62" s="24"/>
      <c r="DL62" s="24"/>
      <c r="DM62" s="24"/>
      <c r="DN62" s="24"/>
      <c r="DO62" s="24"/>
      <c r="DP62" s="24"/>
      <c r="DQ62" s="24"/>
      <c r="DR62" s="24"/>
      <c r="DS62" s="24"/>
      <c r="DT62" s="24"/>
      <c r="DU62" s="24"/>
      <c r="DV62" s="24"/>
      <c r="DW62" s="24"/>
      <c r="DX62" s="24"/>
      <c r="DY62" s="24"/>
      <c r="DZ62" s="24"/>
      <c r="EA62" s="24"/>
      <c r="EB62" s="24"/>
      <c r="EC62" s="24"/>
      <c r="ED62" s="24"/>
      <c r="EE62" s="24"/>
      <c r="EF62" s="24"/>
      <c r="EG62" s="24"/>
      <c r="EH62" s="24"/>
      <c r="EI62" s="24"/>
      <c r="EJ62" s="24"/>
      <c r="EK62" s="24"/>
      <c r="EL62" s="24"/>
      <c r="EM62" s="24"/>
      <c r="EN62" s="24"/>
      <c r="EO62" s="24"/>
      <c r="EP62" s="24"/>
      <c r="EQ62" s="24"/>
      <c r="ER62" s="24"/>
      <c r="ES62" s="24"/>
      <c r="ET62" s="24"/>
      <c r="EU62" s="24"/>
      <c r="EV62" s="24"/>
      <c r="EW62" s="24"/>
      <c r="EX62" s="24"/>
      <c r="EY62" s="24"/>
      <c r="EZ62" s="24"/>
      <c r="FA62" s="24"/>
      <c r="FB62" s="24"/>
      <c r="FC62" s="24"/>
      <c r="FD62" s="24"/>
      <c r="FE62" s="24"/>
      <c r="FF62" s="24"/>
      <c r="FG62" s="24"/>
      <c r="FH62" s="24"/>
      <c r="FI62" s="24"/>
      <c r="FJ62" s="24"/>
      <c r="FK62" s="24"/>
      <c r="FL62" s="24"/>
      <c r="FM62" s="24"/>
      <c r="FN62" s="24"/>
      <c r="FO62" s="24"/>
      <c r="FP62" s="24"/>
      <c r="FQ62" s="24"/>
      <c r="FR62" s="24"/>
      <c r="FS62" s="24"/>
      <c r="FT62" s="24"/>
      <c r="FU62" s="24"/>
      <c r="FV62" s="24"/>
      <c r="FW62" s="24"/>
      <c r="FX62" s="24"/>
      <c r="FY62" s="24"/>
      <c r="FZ62" s="24"/>
      <c r="GA62" s="24"/>
      <c r="GB62" s="24"/>
      <c r="GC62" s="24"/>
      <c r="GD62" s="24"/>
      <c r="GE62" s="24"/>
      <c r="GF62" s="24"/>
      <c r="GG62" s="24"/>
      <c r="GH62" s="24"/>
      <c r="GI62" s="24"/>
      <c r="GJ62" s="24"/>
    </row>
    <row r="63" spans="1:192" s="35" customFormat="1" ht="69.95" customHeight="1">
      <c r="A63" s="115"/>
      <c r="B63" s="66" t="s">
        <v>246</v>
      </c>
      <c r="C63" s="51" t="s">
        <v>51</v>
      </c>
      <c r="D63" s="56">
        <v>55</v>
      </c>
      <c r="E63" s="54" t="str">
        <f t="shared" si="1"/>
        <v>68R</v>
      </c>
      <c r="F63" s="73" t="s">
        <v>568</v>
      </c>
      <c r="G63" s="24"/>
      <c r="H63"/>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row>
    <row r="64" spans="1:192" ht="69.95" customHeight="1">
      <c r="B64" s="66" t="s">
        <v>247</v>
      </c>
      <c r="C64" s="51">
        <v>709</v>
      </c>
      <c r="D64" s="56">
        <v>135</v>
      </c>
      <c r="E64" s="54">
        <f t="shared" si="1"/>
        <v>709</v>
      </c>
      <c r="F64" s="73" t="s">
        <v>259</v>
      </c>
      <c r="G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c r="CA64" s="24"/>
      <c r="CB64" s="24"/>
      <c r="CC64" s="24"/>
      <c r="CD64" s="24"/>
      <c r="CE64" s="24"/>
      <c r="CF64" s="24"/>
      <c r="CG64" s="24"/>
      <c r="CH64" s="24"/>
      <c r="CI64" s="24"/>
      <c r="CJ64" s="24"/>
      <c r="CK64" s="24"/>
      <c r="CL64" s="24"/>
      <c r="CM64" s="24"/>
      <c r="CN64" s="24"/>
      <c r="CO64" s="24"/>
      <c r="CP64" s="24"/>
      <c r="CQ64" s="24"/>
      <c r="CR64" s="24"/>
      <c r="CS64" s="24"/>
      <c r="CT64" s="24"/>
      <c r="CU64" s="24"/>
      <c r="CV64" s="24"/>
      <c r="CW64" s="24"/>
      <c r="CX64" s="24"/>
      <c r="CY64" s="24"/>
      <c r="CZ64" s="24"/>
      <c r="DA64" s="24"/>
      <c r="DB64" s="24"/>
      <c r="DC64" s="24"/>
      <c r="DD64" s="24"/>
      <c r="DE64" s="24"/>
      <c r="DF64" s="24"/>
      <c r="DG64" s="24"/>
      <c r="DH64" s="24"/>
      <c r="DI64" s="24"/>
      <c r="DJ64" s="24"/>
      <c r="DK64" s="24"/>
      <c r="DL64" s="24"/>
      <c r="DM64" s="24"/>
      <c r="DN64" s="24"/>
      <c r="DO64" s="24"/>
      <c r="DP64" s="24"/>
      <c r="DQ64" s="24"/>
      <c r="DR64" s="24"/>
      <c r="DS64" s="24"/>
      <c r="DT64" s="24"/>
      <c r="DU64" s="24"/>
      <c r="DV64" s="24"/>
      <c r="DW64" s="24"/>
      <c r="DX64" s="24"/>
      <c r="DY64" s="24"/>
      <c r="DZ64" s="24"/>
      <c r="EA64" s="24"/>
      <c r="EB64" s="24"/>
      <c r="EC64" s="24"/>
      <c r="ED64" s="24"/>
      <c r="EE64" s="24"/>
      <c r="EF64" s="24"/>
      <c r="EG64" s="24"/>
      <c r="EH64" s="24"/>
      <c r="EI64" s="24"/>
      <c r="EJ64" s="24"/>
      <c r="EK64" s="24"/>
      <c r="EL64" s="24"/>
      <c r="EM64" s="24"/>
      <c r="EN64" s="24"/>
      <c r="EO64" s="24"/>
      <c r="EP64" s="24"/>
      <c r="EQ64" s="24"/>
      <c r="ER64" s="24"/>
      <c r="ES64" s="24"/>
      <c r="ET64" s="24"/>
      <c r="EU64" s="24"/>
      <c r="EV64" s="24"/>
      <c r="EW64" s="24"/>
      <c r="EX64" s="24"/>
      <c r="EY64" s="24"/>
      <c r="EZ64" s="24"/>
      <c r="FA64" s="24"/>
      <c r="FB64" s="24"/>
      <c r="FC64" s="24"/>
      <c r="FD64" s="24"/>
      <c r="FE64" s="24"/>
      <c r="FF64" s="24"/>
      <c r="FG64" s="24"/>
      <c r="FH64" s="24"/>
      <c r="FI64" s="24"/>
      <c r="FJ64" s="24"/>
      <c r="FK64" s="24"/>
      <c r="FL64" s="24"/>
      <c r="FM64" s="24"/>
      <c r="FN64" s="24"/>
      <c r="FO64" s="24"/>
      <c r="FP64" s="24"/>
      <c r="FQ64" s="24"/>
      <c r="FR64" s="24"/>
      <c r="FS64" s="24"/>
      <c r="FT64" s="24"/>
      <c r="FU64" s="24"/>
      <c r="FV64" s="24"/>
      <c r="FW64" s="24"/>
      <c r="FX64" s="24"/>
      <c r="FY64" s="24"/>
      <c r="FZ64" s="24"/>
      <c r="GA64" s="24"/>
      <c r="GB64" s="24"/>
      <c r="GC64" s="24"/>
      <c r="GD64" s="24"/>
      <c r="GE64" s="24"/>
      <c r="GF64" s="24"/>
      <c r="GG64" s="24"/>
      <c r="GH64" s="24"/>
      <c r="GI64" s="24"/>
      <c r="GJ64" s="24"/>
    </row>
    <row r="65" spans="2:192" ht="69.95" customHeight="1">
      <c r="B65" s="66" t="s">
        <v>72</v>
      </c>
      <c r="C65" s="51">
        <v>710</v>
      </c>
      <c r="D65" s="56">
        <v>115</v>
      </c>
      <c r="E65" s="54">
        <f t="shared" si="1"/>
        <v>710</v>
      </c>
      <c r="F65" s="73" t="s">
        <v>569</v>
      </c>
      <c r="G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c r="CA65" s="24"/>
      <c r="CB65" s="24"/>
      <c r="CC65" s="24"/>
      <c r="CD65" s="24"/>
      <c r="CE65" s="24"/>
      <c r="CF65" s="24"/>
      <c r="CG65" s="24"/>
      <c r="CH65" s="24"/>
      <c r="CI65" s="24"/>
      <c r="CJ65" s="24"/>
      <c r="CK65" s="24"/>
      <c r="CL65" s="24"/>
      <c r="CM65" s="24"/>
      <c r="CN65" s="24"/>
      <c r="CO65" s="24"/>
      <c r="CP65" s="24"/>
      <c r="CQ65" s="24"/>
      <c r="CR65" s="24"/>
      <c r="CS65" s="24"/>
      <c r="CT65" s="24"/>
      <c r="CU65" s="24"/>
      <c r="CV65" s="24"/>
      <c r="CW65" s="24"/>
      <c r="CX65" s="24"/>
      <c r="CY65" s="24"/>
      <c r="CZ65" s="24"/>
      <c r="DA65" s="24"/>
      <c r="DB65" s="24"/>
      <c r="DC65" s="24"/>
      <c r="DD65" s="24"/>
      <c r="DE65" s="24"/>
      <c r="DF65" s="24"/>
      <c r="DG65" s="24"/>
      <c r="DH65" s="24"/>
      <c r="DI65" s="24"/>
      <c r="DJ65" s="24"/>
      <c r="DK65" s="24"/>
      <c r="DL65" s="24"/>
      <c r="DM65" s="24"/>
      <c r="DN65" s="24"/>
      <c r="DO65" s="24"/>
      <c r="DP65" s="24"/>
      <c r="DQ65" s="24"/>
      <c r="DR65" s="24"/>
      <c r="DS65" s="24"/>
      <c r="DT65" s="24"/>
      <c r="DU65" s="24"/>
      <c r="DV65" s="24"/>
      <c r="DW65" s="24"/>
      <c r="DX65" s="24"/>
      <c r="DY65" s="24"/>
      <c r="DZ65" s="24"/>
      <c r="EA65" s="24"/>
      <c r="EB65" s="24"/>
      <c r="EC65" s="24"/>
      <c r="ED65" s="24"/>
      <c r="EE65" s="24"/>
      <c r="EF65" s="24"/>
      <c r="EG65" s="24"/>
      <c r="EH65" s="24"/>
      <c r="EI65" s="24"/>
      <c r="EJ65" s="24"/>
      <c r="EK65" s="24"/>
      <c r="EL65" s="24"/>
      <c r="EM65" s="24"/>
      <c r="EN65" s="24"/>
      <c r="EO65" s="24"/>
      <c r="EP65" s="24"/>
      <c r="EQ65" s="24"/>
      <c r="ER65" s="24"/>
      <c r="ES65" s="24"/>
      <c r="ET65" s="24"/>
      <c r="EU65" s="24"/>
      <c r="EV65" s="24"/>
      <c r="EW65" s="24"/>
      <c r="EX65" s="24"/>
      <c r="EY65" s="24"/>
      <c r="EZ65" s="24"/>
      <c r="FA65" s="24"/>
      <c r="FB65" s="24"/>
      <c r="FC65" s="24"/>
      <c r="FD65" s="24"/>
      <c r="FE65" s="24"/>
      <c r="FF65" s="24"/>
      <c r="FG65" s="24"/>
      <c r="FH65" s="24"/>
      <c r="FI65" s="24"/>
      <c r="FJ65" s="24"/>
      <c r="FK65" s="24"/>
      <c r="FL65" s="24"/>
      <c r="FM65" s="24"/>
      <c r="FN65" s="24"/>
      <c r="FO65" s="24"/>
      <c r="FP65" s="24"/>
      <c r="FQ65" s="24"/>
      <c r="FR65" s="24"/>
      <c r="FS65" s="24"/>
      <c r="FT65" s="24"/>
      <c r="FU65" s="24"/>
      <c r="FV65" s="24"/>
      <c r="FW65" s="24"/>
      <c r="FX65" s="24"/>
      <c r="FY65" s="24"/>
      <c r="FZ65" s="24"/>
      <c r="GA65" s="24"/>
      <c r="GB65" s="24"/>
      <c r="GC65" s="24"/>
      <c r="GD65" s="24"/>
      <c r="GE65" s="24"/>
      <c r="GF65" s="24"/>
      <c r="GG65" s="24"/>
      <c r="GH65" s="24"/>
      <c r="GI65" s="24"/>
      <c r="GJ65" s="24"/>
    </row>
    <row r="66" spans="2:192" ht="69.95" customHeight="1">
      <c r="B66" s="66" t="s">
        <v>155</v>
      </c>
      <c r="C66" s="51">
        <v>717</v>
      </c>
      <c r="D66" s="56">
        <v>115</v>
      </c>
      <c r="E66" s="54">
        <f t="shared" si="1"/>
        <v>717</v>
      </c>
      <c r="F66" s="78"/>
      <c r="G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c r="CA66" s="24"/>
      <c r="CB66" s="24"/>
      <c r="CC66" s="24"/>
      <c r="CD66" s="24"/>
      <c r="CE66" s="24"/>
      <c r="CF66" s="24"/>
      <c r="CG66" s="24"/>
      <c r="CH66" s="24"/>
      <c r="CI66" s="24"/>
      <c r="CJ66" s="24"/>
      <c r="CK66" s="24"/>
      <c r="CL66" s="24"/>
      <c r="CM66" s="24"/>
      <c r="CN66" s="24"/>
      <c r="CO66" s="24"/>
      <c r="CP66" s="24"/>
      <c r="CQ66" s="24"/>
      <c r="CR66" s="24"/>
      <c r="CS66" s="24"/>
      <c r="CT66" s="24"/>
      <c r="CU66" s="24"/>
      <c r="CV66" s="24"/>
      <c r="CW66" s="24"/>
      <c r="CX66" s="24"/>
      <c r="CY66" s="24"/>
      <c r="CZ66" s="24"/>
      <c r="DA66" s="24"/>
      <c r="DB66" s="24"/>
      <c r="DC66" s="24"/>
      <c r="DD66" s="24"/>
      <c r="DE66" s="24"/>
      <c r="DF66" s="24"/>
      <c r="DG66" s="24"/>
      <c r="DH66" s="24"/>
      <c r="DI66" s="24"/>
      <c r="DJ66" s="24"/>
      <c r="DK66" s="24"/>
      <c r="DL66" s="24"/>
      <c r="DM66" s="24"/>
      <c r="DN66" s="24"/>
      <c r="DO66" s="24"/>
      <c r="DP66" s="24"/>
      <c r="DQ66" s="24"/>
      <c r="DR66" s="24"/>
      <c r="DS66" s="24"/>
      <c r="DT66" s="24"/>
      <c r="DU66" s="24"/>
      <c r="DV66" s="24"/>
      <c r="DW66" s="24"/>
      <c r="DX66" s="24"/>
      <c r="DY66" s="24"/>
      <c r="DZ66" s="24"/>
      <c r="EA66" s="24"/>
      <c r="EB66" s="24"/>
      <c r="EC66" s="24"/>
      <c r="ED66" s="24"/>
      <c r="EE66" s="24"/>
      <c r="EF66" s="24"/>
      <c r="EG66" s="24"/>
      <c r="EH66" s="24"/>
      <c r="EI66" s="24"/>
      <c r="EJ66" s="24"/>
      <c r="EK66" s="24"/>
      <c r="EL66" s="24"/>
      <c r="EM66" s="24"/>
      <c r="EN66" s="24"/>
      <c r="EO66" s="24"/>
      <c r="EP66" s="24"/>
      <c r="EQ66" s="24"/>
      <c r="ER66" s="24"/>
      <c r="ES66" s="24"/>
      <c r="ET66" s="24"/>
      <c r="EU66" s="24"/>
      <c r="EV66" s="24"/>
      <c r="EW66" s="24"/>
      <c r="EX66" s="24"/>
      <c r="EY66" s="24"/>
      <c r="EZ66" s="24"/>
      <c r="FA66" s="24"/>
      <c r="FB66" s="24"/>
      <c r="FC66" s="24"/>
      <c r="FD66" s="24"/>
      <c r="FE66" s="24"/>
      <c r="FF66" s="24"/>
      <c r="FG66" s="24"/>
      <c r="FH66" s="24"/>
      <c r="FI66" s="24"/>
      <c r="FJ66" s="24"/>
      <c r="FK66" s="24"/>
      <c r="FL66" s="24"/>
      <c r="FM66" s="24"/>
      <c r="FN66" s="24"/>
      <c r="FO66" s="24"/>
      <c r="FP66" s="24"/>
      <c r="FQ66" s="24"/>
      <c r="FR66" s="24"/>
      <c r="FS66" s="24"/>
      <c r="FT66" s="24"/>
      <c r="FU66" s="24"/>
      <c r="FV66" s="24"/>
      <c r="FW66" s="24"/>
      <c r="FX66" s="24"/>
      <c r="FY66" s="24"/>
      <c r="FZ66" s="24"/>
      <c r="GA66" s="24"/>
      <c r="GB66" s="24"/>
      <c r="GC66" s="24"/>
      <c r="GD66" s="24"/>
      <c r="GE66" s="24"/>
      <c r="GF66" s="24"/>
      <c r="GG66" s="24"/>
      <c r="GH66" s="24"/>
      <c r="GI66" s="24"/>
      <c r="GJ66" s="24"/>
    </row>
    <row r="67" spans="2:192" ht="86.25" customHeight="1">
      <c r="B67" s="82" t="s">
        <v>156</v>
      </c>
      <c r="C67" s="51">
        <v>718</v>
      </c>
      <c r="D67" s="56">
        <v>620</v>
      </c>
      <c r="E67" s="54">
        <f t="shared" si="1"/>
        <v>718</v>
      </c>
      <c r="F67" s="75" t="s">
        <v>393</v>
      </c>
      <c r="G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c r="CA67" s="24"/>
      <c r="CB67" s="24"/>
      <c r="CC67" s="24"/>
      <c r="CD67" s="24"/>
      <c r="CE67" s="24"/>
      <c r="CF67" s="24"/>
      <c r="CG67" s="24"/>
      <c r="CH67" s="24"/>
      <c r="CI67" s="24"/>
      <c r="CJ67" s="24"/>
      <c r="CK67" s="24"/>
      <c r="CL67" s="24"/>
      <c r="CM67" s="24"/>
      <c r="CN67" s="24"/>
      <c r="CO67" s="24"/>
      <c r="CP67" s="24"/>
      <c r="CQ67" s="24"/>
      <c r="CR67" s="24"/>
      <c r="CS67" s="24"/>
      <c r="CT67" s="24"/>
      <c r="CU67" s="24"/>
      <c r="CV67" s="24"/>
      <c r="CW67" s="24"/>
      <c r="CX67" s="24"/>
      <c r="CY67" s="24"/>
      <c r="CZ67" s="24"/>
      <c r="DA67" s="24"/>
      <c r="DB67" s="24"/>
      <c r="DC67" s="24"/>
      <c r="DD67" s="24"/>
      <c r="DE67" s="24"/>
      <c r="DF67" s="24"/>
      <c r="DG67" s="24"/>
      <c r="DH67" s="24"/>
      <c r="DI67" s="24"/>
      <c r="DJ67" s="24"/>
      <c r="DK67" s="24"/>
      <c r="DL67" s="24"/>
      <c r="DM67" s="24"/>
      <c r="DN67" s="24"/>
      <c r="DO67" s="24"/>
      <c r="DP67" s="24"/>
      <c r="DQ67" s="24"/>
      <c r="DR67" s="24"/>
      <c r="DS67" s="24"/>
      <c r="DT67" s="24"/>
      <c r="DU67" s="24"/>
      <c r="DV67" s="24"/>
      <c r="DW67" s="24"/>
      <c r="DX67" s="24"/>
      <c r="DY67" s="24"/>
      <c r="DZ67" s="24"/>
      <c r="EA67" s="24"/>
      <c r="EB67" s="24"/>
      <c r="EC67" s="24"/>
      <c r="ED67" s="24"/>
      <c r="EE67" s="24"/>
      <c r="EF67" s="24"/>
      <c r="EG67" s="24"/>
      <c r="EH67" s="24"/>
      <c r="EI67" s="24"/>
      <c r="EJ67" s="24"/>
      <c r="EK67" s="24"/>
      <c r="EL67" s="24"/>
      <c r="EM67" s="24"/>
      <c r="EN67" s="24"/>
      <c r="EO67" s="24"/>
      <c r="EP67" s="24"/>
      <c r="EQ67" s="24"/>
      <c r="ER67" s="24"/>
      <c r="ES67" s="24"/>
      <c r="ET67" s="24"/>
      <c r="EU67" s="24"/>
      <c r="EV67" s="24"/>
      <c r="EW67" s="24"/>
      <c r="EX67" s="24"/>
      <c r="EY67" s="24"/>
      <c r="EZ67" s="24"/>
      <c r="FA67" s="24"/>
      <c r="FB67" s="24"/>
      <c r="FC67" s="24"/>
      <c r="FD67" s="24"/>
      <c r="FE67" s="24"/>
      <c r="FF67" s="24"/>
      <c r="FG67" s="24"/>
      <c r="FH67" s="24"/>
      <c r="FI67" s="24"/>
      <c r="FJ67" s="24"/>
      <c r="FK67" s="24"/>
      <c r="FL67" s="24"/>
      <c r="FM67" s="24"/>
      <c r="FN67" s="24"/>
      <c r="FO67" s="24"/>
      <c r="FP67" s="24"/>
      <c r="FQ67" s="24"/>
      <c r="FR67" s="24"/>
      <c r="FS67" s="24"/>
      <c r="FT67" s="24"/>
      <c r="FU67" s="24"/>
      <c r="FV67" s="24"/>
      <c r="FW67" s="24"/>
      <c r="FX67" s="24"/>
      <c r="FY67" s="24"/>
      <c r="FZ67" s="24"/>
      <c r="GA67" s="24"/>
      <c r="GB67" s="24"/>
      <c r="GC67" s="24"/>
      <c r="GD67" s="24"/>
      <c r="GE67" s="24"/>
      <c r="GF67" s="24"/>
      <c r="GG67" s="24"/>
      <c r="GH67" s="24"/>
      <c r="GI67" s="24"/>
      <c r="GJ67" s="24"/>
    </row>
    <row r="68" spans="2:192" ht="75" customHeight="1">
      <c r="B68" s="72" t="s">
        <v>546</v>
      </c>
      <c r="C68" s="55">
        <v>732</v>
      </c>
      <c r="D68" s="58">
        <v>0</v>
      </c>
      <c r="E68" s="54">
        <f t="shared" si="1"/>
        <v>732</v>
      </c>
      <c r="F68" s="75"/>
      <c r="G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c r="CA68" s="24"/>
      <c r="CB68" s="24"/>
      <c r="CC68" s="24"/>
      <c r="CD68" s="24"/>
      <c r="CE68" s="24"/>
      <c r="CF68" s="24"/>
      <c r="CG68" s="24"/>
      <c r="CH68" s="24"/>
      <c r="CI68" s="24"/>
      <c r="CJ68" s="24"/>
      <c r="CK68" s="24"/>
      <c r="CL68" s="24"/>
      <c r="CM68" s="24"/>
      <c r="CN68" s="24"/>
      <c r="CO68" s="24"/>
      <c r="CP68" s="24"/>
      <c r="CQ68" s="24"/>
      <c r="CR68" s="24"/>
      <c r="CS68" s="24"/>
      <c r="CT68" s="24"/>
      <c r="CU68" s="24"/>
      <c r="CV68" s="24"/>
      <c r="CW68" s="24"/>
      <c r="CX68" s="24"/>
      <c r="CY68" s="24"/>
      <c r="CZ68" s="24"/>
      <c r="DA68" s="24"/>
      <c r="DB68" s="24"/>
      <c r="DC68" s="24"/>
      <c r="DD68" s="24"/>
      <c r="DE68" s="24"/>
      <c r="DF68" s="24"/>
      <c r="DG68" s="24"/>
      <c r="DH68" s="24"/>
      <c r="DI68" s="24"/>
      <c r="DJ68" s="24"/>
      <c r="DK68" s="24"/>
      <c r="DL68" s="24"/>
      <c r="DM68" s="24"/>
      <c r="DN68" s="24"/>
      <c r="DO68" s="24"/>
      <c r="DP68" s="24"/>
      <c r="DQ68" s="24"/>
      <c r="DR68" s="24"/>
      <c r="DS68" s="24"/>
      <c r="DT68" s="24"/>
      <c r="DU68" s="24"/>
      <c r="DV68" s="24"/>
      <c r="DW68" s="24"/>
      <c r="DX68" s="24"/>
      <c r="DY68" s="24"/>
      <c r="DZ68" s="24"/>
      <c r="EA68" s="24"/>
      <c r="EB68" s="24"/>
      <c r="EC68" s="24"/>
      <c r="ED68" s="24"/>
      <c r="EE68" s="24"/>
      <c r="EF68" s="24"/>
      <c r="EG68" s="24"/>
      <c r="EH68" s="24"/>
      <c r="EI68" s="24"/>
      <c r="EJ68" s="24"/>
      <c r="EK68" s="24"/>
      <c r="EL68" s="24"/>
      <c r="EM68" s="24"/>
      <c r="EN68" s="24"/>
      <c r="EO68" s="24"/>
      <c r="EP68" s="24"/>
      <c r="EQ68" s="24"/>
      <c r="ER68" s="24"/>
      <c r="ES68" s="24"/>
      <c r="ET68" s="24"/>
      <c r="EU68" s="24"/>
      <c r="EV68" s="24"/>
      <c r="EW68" s="24"/>
      <c r="EX68" s="24"/>
      <c r="EY68" s="24"/>
      <c r="EZ68" s="24"/>
      <c r="FA68" s="24"/>
      <c r="FB68" s="24"/>
      <c r="FC68" s="24"/>
      <c r="FD68" s="24"/>
      <c r="FE68" s="24"/>
      <c r="FF68" s="24"/>
      <c r="FG68" s="24"/>
      <c r="FH68" s="24"/>
      <c r="FI68" s="24"/>
      <c r="FJ68" s="24"/>
      <c r="FK68" s="24"/>
      <c r="FL68" s="24"/>
      <c r="FM68" s="24"/>
      <c r="FN68" s="24"/>
      <c r="FO68" s="24"/>
      <c r="FP68" s="24"/>
      <c r="FQ68" s="24"/>
      <c r="FR68" s="24"/>
      <c r="FS68" s="24"/>
      <c r="FT68" s="24"/>
      <c r="FU68" s="24"/>
      <c r="FV68" s="24"/>
      <c r="FW68" s="24"/>
      <c r="FX68" s="24"/>
      <c r="FY68" s="24"/>
      <c r="FZ68" s="24"/>
      <c r="GA68" s="24"/>
      <c r="GB68" s="24"/>
      <c r="GC68" s="24"/>
      <c r="GD68" s="24"/>
      <c r="GE68" s="24"/>
      <c r="GF68" s="24"/>
      <c r="GG68" s="24"/>
      <c r="GH68" s="24"/>
      <c r="GI68" s="24"/>
      <c r="GJ68" s="24"/>
    </row>
    <row r="69" spans="2:192" ht="69.95" customHeight="1">
      <c r="B69" s="66" t="s">
        <v>57</v>
      </c>
      <c r="C69" s="51">
        <v>803</v>
      </c>
      <c r="D69" s="53" t="s">
        <v>431</v>
      </c>
      <c r="E69" s="54">
        <f t="shared" si="1"/>
        <v>803</v>
      </c>
      <c r="F69" s="78"/>
      <c r="G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c r="CA69" s="24"/>
      <c r="CB69" s="24"/>
      <c r="CC69" s="24"/>
      <c r="CD69" s="24"/>
      <c r="CE69" s="24"/>
      <c r="CF69" s="24"/>
      <c r="CG69" s="24"/>
      <c r="CH69" s="24"/>
      <c r="CI69" s="24"/>
      <c r="CJ69" s="24"/>
      <c r="CK69" s="24"/>
      <c r="CL69" s="24"/>
      <c r="CM69" s="24"/>
      <c r="CN69" s="24"/>
      <c r="CO69" s="24"/>
      <c r="CP69" s="24"/>
      <c r="CQ69" s="24"/>
      <c r="CR69" s="24"/>
      <c r="CS69" s="24"/>
      <c r="CT69" s="24"/>
      <c r="CU69" s="24"/>
      <c r="CV69" s="24"/>
      <c r="CW69" s="24"/>
      <c r="CX69" s="24"/>
      <c r="CY69" s="24"/>
      <c r="CZ69" s="24"/>
      <c r="DA69" s="24"/>
      <c r="DB69" s="24"/>
      <c r="DC69" s="24"/>
      <c r="DD69" s="24"/>
      <c r="DE69" s="24"/>
      <c r="DF69" s="24"/>
      <c r="DG69" s="24"/>
      <c r="DH69" s="24"/>
      <c r="DI69" s="24"/>
      <c r="DJ69" s="24"/>
      <c r="DK69" s="24"/>
      <c r="DL69" s="24"/>
      <c r="DM69" s="24"/>
      <c r="DN69" s="24"/>
      <c r="DO69" s="24"/>
      <c r="DP69" s="24"/>
      <c r="DQ69" s="24"/>
      <c r="DR69" s="24"/>
      <c r="DS69" s="24"/>
      <c r="DT69" s="24"/>
      <c r="DU69" s="24"/>
      <c r="DV69" s="24"/>
      <c r="DW69" s="24"/>
      <c r="DX69" s="24"/>
      <c r="DY69" s="24"/>
      <c r="DZ69" s="24"/>
      <c r="EA69" s="24"/>
      <c r="EB69" s="24"/>
      <c r="EC69" s="24"/>
      <c r="ED69" s="24"/>
      <c r="EE69" s="24"/>
      <c r="EF69" s="24"/>
      <c r="EG69" s="24"/>
      <c r="EH69" s="24"/>
      <c r="EI69" s="24"/>
      <c r="EJ69" s="24"/>
      <c r="EK69" s="24"/>
      <c r="EL69" s="24"/>
      <c r="EM69" s="24"/>
      <c r="EN69" s="24"/>
      <c r="EO69" s="24"/>
      <c r="EP69" s="24"/>
      <c r="EQ69" s="24"/>
      <c r="ER69" s="24"/>
      <c r="ES69" s="24"/>
      <c r="ET69" s="24"/>
      <c r="EU69" s="24"/>
      <c r="EV69" s="24"/>
      <c r="EW69" s="24"/>
      <c r="EX69" s="24"/>
      <c r="EY69" s="24"/>
      <c r="EZ69" s="24"/>
      <c r="FA69" s="24"/>
      <c r="FB69" s="24"/>
      <c r="FC69" s="24"/>
      <c r="FD69" s="24"/>
      <c r="FE69" s="24"/>
      <c r="FF69" s="24"/>
      <c r="FG69" s="24"/>
      <c r="FH69" s="24"/>
      <c r="FI69" s="24"/>
      <c r="FJ69" s="24"/>
      <c r="FK69" s="24"/>
      <c r="FL69" s="24"/>
      <c r="FM69" s="24"/>
      <c r="FN69" s="24"/>
      <c r="FO69" s="24"/>
      <c r="FP69" s="24"/>
      <c r="FQ69" s="24"/>
      <c r="FR69" s="24"/>
      <c r="FS69" s="24"/>
      <c r="FT69" s="24"/>
      <c r="FU69" s="24"/>
      <c r="FV69" s="24"/>
      <c r="FW69" s="24"/>
      <c r="FX69" s="24"/>
      <c r="FY69" s="24"/>
      <c r="FZ69" s="24"/>
      <c r="GA69" s="24"/>
      <c r="GB69" s="24"/>
      <c r="GC69" s="24"/>
      <c r="GD69" s="24"/>
      <c r="GE69" s="24"/>
      <c r="GF69" s="24"/>
      <c r="GG69" s="24"/>
      <c r="GH69" s="24"/>
      <c r="GI69" s="24"/>
      <c r="GJ69" s="24"/>
    </row>
    <row r="70" spans="2:192" ht="69.95" customHeight="1">
      <c r="B70" s="66" t="s">
        <v>398</v>
      </c>
      <c r="C70" s="51">
        <v>823</v>
      </c>
      <c r="D70" s="56">
        <v>65</v>
      </c>
      <c r="E70" s="54">
        <f t="shared" si="1"/>
        <v>823</v>
      </c>
      <c r="F70" s="78"/>
      <c r="G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c r="CA70" s="24"/>
      <c r="CB70" s="24"/>
      <c r="CC70" s="24"/>
      <c r="CD70" s="24"/>
      <c r="CE70" s="24"/>
      <c r="CF70" s="24"/>
      <c r="CG70" s="24"/>
      <c r="CH70" s="24"/>
      <c r="CI70" s="24"/>
      <c r="CJ70" s="24"/>
      <c r="CK70" s="24"/>
      <c r="CL70" s="24"/>
      <c r="CM70" s="24"/>
      <c r="CN70" s="24"/>
      <c r="CO70" s="24"/>
      <c r="CP70" s="24"/>
      <c r="CQ70" s="24"/>
      <c r="CR70" s="24"/>
      <c r="CS70" s="24"/>
      <c r="CT70" s="24"/>
      <c r="CU70" s="24"/>
      <c r="CV70" s="24"/>
      <c r="CW70" s="24"/>
      <c r="CX70" s="24"/>
      <c r="CY70" s="24"/>
      <c r="CZ70" s="24"/>
      <c r="DA70" s="24"/>
      <c r="DB70" s="24"/>
      <c r="DC70" s="24"/>
      <c r="DD70" s="24"/>
      <c r="DE70" s="24"/>
      <c r="DF70" s="24"/>
      <c r="DG70" s="24"/>
      <c r="DH70" s="24"/>
      <c r="DI70" s="24"/>
      <c r="DJ70" s="24"/>
      <c r="DK70" s="24"/>
      <c r="DL70" s="24"/>
      <c r="DM70" s="24"/>
      <c r="DN70" s="24"/>
      <c r="DO70" s="24"/>
      <c r="DP70" s="24"/>
      <c r="DQ70" s="24"/>
      <c r="DR70" s="24"/>
      <c r="DS70" s="24"/>
      <c r="DT70" s="24"/>
      <c r="DU70" s="24"/>
      <c r="DV70" s="24"/>
      <c r="DW70" s="24"/>
      <c r="DX70" s="24"/>
      <c r="DY70" s="24"/>
      <c r="DZ70" s="24"/>
      <c r="EA70" s="24"/>
      <c r="EB70" s="24"/>
      <c r="EC70" s="24"/>
      <c r="ED70" s="24"/>
      <c r="EE70" s="24"/>
      <c r="EF70" s="24"/>
      <c r="EG70" s="24"/>
      <c r="EH70" s="24"/>
      <c r="EI70" s="24"/>
      <c r="EJ70" s="24"/>
      <c r="EK70" s="24"/>
      <c r="EL70" s="24"/>
      <c r="EM70" s="24"/>
      <c r="EN70" s="24"/>
      <c r="EO70" s="24"/>
      <c r="EP70" s="24"/>
      <c r="EQ70" s="24"/>
      <c r="ER70" s="24"/>
      <c r="ES70" s="24"/>
      <c r="ET70" s="24"/>
      <c r="EU70" s="24"/>
      <c r="EV70" s="24"/>
      <c r="EW70" s="24"/>
      <c r="EX70" s="24"/>
      <c r="EY70" s="24"/>
      <c r="EZ70" s="24"/>
      <c r="FA70" s="24"/>
      <c r="FB70" s="24"/>
      <c r="FC70" s="24"/>
      <c r="FD70" s="24"/>
      <c r="FE70" s="24"/>
      <c r="FF70" s="24"/>
      <c r="FG70" s="24"/>
      <c r="FH70" s="24"/>
      <c r="FI70" s="24"/>
      <c r="FJ70" s="24"/>
      <c r="FK70" s="24"/>
      <c r="FL70" s="24"/>
      <c r="FM70" s="24"/>
      <c r="FN70" s="24"/>
      <c r="FO70" s="24"/>
      <c r="FP70" s="24"/>
      <c r="FQ70" s="24"/>
      <c r="FR70" s="24"/>
      <c r="FS70" s="24"/>
      <c r="FT70" s="24"/>
      <c r="FU70" s="24"/>
      <c r="FV70" s="24"/>
      <c r="FW70" s="24"/>
      <c r="FX70" s="24"/>
      <c r="FY70" s="24"/>
      <c r="FZ70" s="24"/>
      <c r="GA70" s="24"/>
      <c r="GB70" s="24"/>
      <c r="GC70" s="24"/>
      <c r="GD70" s="24"/>
      <c r="GE70" s="24"/>
      <c r="GF70" s="24"/>
      <c r="GG70" s="24"/>
      <c r="GH70" s="24"/>
      <c r="GI70" s="24"/>
      <c r="GJ70" s="24"/>
    </row>
    <row r="71" spans="2:192" ht="69.95" customHeight="1">
      <c r="B71" s="66" t="s">
        <v>384</v>
      </c>
      <c r="C71" s="51">
        <v>923</v>
      </c>
      <c r="D71" s="56">
        <v>265</v>
      </c>
      <c r="E71" s="54">
        <f t="shared" si="1"/>
        <v>923</v>
      </c>
      <c r="F71" s="78"/>
      <c r="G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c r="CA71" s="24"/>
      <c r="CB71" s="24"/>
      <c r="CC71" s="24"/>
      <c r="CD71" s="24"/>
      <c r="CE71" s="24"/>
      <c r="CF71" s="24"/>
      <c r="CG71" s="24"/>
      <c r="CH71" s="24"/>
      <c r="CI71" s="24"/>
      <c r="CJ71" s="24"/>
      <c r="CK71" s="24"/>
      <c r="CL71" s="24"/>
      <c r="CM71" s="24"/>
      <c r="CN71" s="24"/>
      <c r="CO71" s="24"/>
      <c r="CP71" s="24"/>
      <c r="CQ71" s="24"/>
      <c r="CR71" s="24"/>
      <c r="CS71" s="24"/>
      <c r="CT71" s="24"/>
      <c r="CU71" s="24"/>
      <c r="CV71" s="24"/>
      <c r="CW71" s="24"/>
      <c r="CX71" s="24"/>
      <c r="CY71" s="24"/>
      <c r="CZ71" s="24"/>
      <c r="DA71" s="24"/>
      <c r="DB71" s="24"/>
      <c r="DC71" s="24"/>
      <c r="DD71" s="24"/>
      <c r="DE71" s="24"/>
      <c r="DF71" s="24"/>
      <c r="DG71" s="24"/>
      <c r="DH71" s="24"/>
      <c r="DI71" s="24"/>
      <c r="DJ71" s="24"/>
      <c r="DK71" s="24"/>
      <c r="DL71" s="24"/>
      <c r="DM71" s="24"/>
      <c r="DN71" s="24"/>
      <c r="DO71" s="24"/>
      <c r="DP71" s="24"/>
      <c r="DQ71" s="24"/>
      <c r="DR71" s="24"/>
      <c r="DS71" s="24"/>
      <c r="DT71" s="24"/>
      <c r="DU71" s="24"/>
      <c r="DV71" s="24"/>
      <c r="DW71" s="24"/>
      <c r="DX71" s="24"/>
      <c r="DY71" s="24"/>
      <c r="DZ71" s="24"/>
      <c r="EA71" s="24"/>
      <c r="EB71" s="24"/>
      <c r="EC71" s="24"/>
      <c r="ED71" s="24"/>
      <c r="EE71" s="24"/>
      <c r="EF71" s="24"/>
      <c r="EG71" s="24"/>
      <c r="EH71" s="24"/>
      <c r="EI71" s="24"/>
      <c r="EJ71" s="24"/>
      <c r="EK71" s="24"/>
      <c r="EL71" s="24"/>
      <c r="EM71" s="24"/>
      <c r="EN71" s="24"/>
      <c r="EO71" s="24"/>
      <c r="EP71" s="24"/>
      <c r="EQ71" s="24"/>
      <c r="ER71" s="24"/>
      <c r="ES71" s="24"/>
      <c r="ET71" s="24"/>
      <c r="EU71" s="24"/>
      <c r="EV71" s="24"/>
      <c r="EW71" s="24"/>
      <c r="EX71" s="24"/>
      <c r="EY71" s="24"/>
      <c r="EZ71" s="24"/>
      <c r="FA71" s="24"/>
      <c r="FB71" s="24"/>
      <c r="FC71" s="24"/>
      <c r="FD71" s="24"/>
      <c r="FE71" s="24"/>
      <c r="FF71" s="24"/>
      <c r="FG71" s="24"/>
      <c r="FH71" s="24"/>
      <c r="FI71" s="24"/>
      <c r="FJ71" s="24"/>
      <c r="FK71" s="24"/>
      <c r="FL71" s="24"/>
      <c r="FM71" s="24"/>
      <c r="FN71" s="24"/>
      <c r="FO71" s="24"/>
      <c r="FP71" s="24"/>
      <c r="FQ71" s="24"/>
      <c r="FR71" s="24"/>
      <c r="FS71" s="24"/>
      <c r="FT71" s="24"/>
      <c r="FU71" s="24"/>
      <c r="FV71" s="24"/>
      <c r="FW71" s="24"/>
      <c r="FX71" s="24"/>
      <c r="FY71" s="24"/>
      <c r="FZ71" s="24"/>
      <c r="GA71" s="24"/>
      <c r="GB71" s="24"/>
      <c r="GC71" s="24"/>
      <c r="GD71" s="24"/>
      <c r="GE71" s="24"/>
      <c r="GF71" s="24"/>
      <c r="GG71" s="24"/>
      <c r="GH71" s="24"/>
      <c r="GI71" s="24"/>
      <c r="GJ71" s="24"/>
    </row>
    <row r="72" spans="2:192" ht="69.95" customHeight="1">
      <c r="B72" s="66" t="s">
        <v>360</v>
      </c>
      <c r="C72" s="51">
        <v>947</v>
      </c>
      <c r="D72" s="56">
        <v>100</v>
      </c>
      <c r="E72" s="54">
        <f t="shared" si="1"/>
        <v>947</v>
      </c>
      <c r="F72" s="78"/>
      <c r="G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c r="CA72" s="24"/>
      <c r="CB72" s="24"/>
      <c r="CC72" s="24"/>
      <c r="CD72" s="24"/>
      <c r="CE72" s="24"/>
      <c r="CF72" s="24"/>
      <c r="CG72" s="24"/>
      <c r="CH72" s="24"/>
      <c r="CI72" s="24"/>
      <c r="CJ72" s="24"/>
      <c r="CK72" s="24"/>
      <c r="CL72" s="24"/>
      <c r="CM72" s="24"/>
      <c r="CN72" s="24"/>
      <c r="CO72" s="24"/>
      <c r="CP72" s="24"/>
      <c r="CQ72" s="24"/>
      <c r="CR72" s="24"/>
      <c r="CS72" s="24"/>
      <c r="CT72" s="24"/>
      <c r="CU72" s="24"/>
      <c r="CV72" s="24"/>
      <c r="CW72" s="24"/>
      <c r="CX72" s="24"/>
      <c r="CY72" s="24"/>
      <c r="CZ72" s="24"/>
      <c r="DA72" s="24"/>
      <c r="DB72" s="24"/>
      <c r="DC72" s="24"/>
      <c r="DD72" s="24"/>
      <c r="DE72" s="24"/>
      <c r="DF72" s="24"/>
      <c r="DG72" s="24"/>
      <c r="DH72" s="24"/>
      <c r="DI72" s="24"/>
      <c r="DJ72" s="24"/>
      <c r="DK72" s="24"/>
      <c r="DL72" s="24"/>
      <c r="DM72" s="24"/>
      <c r="DN72" s="24"/>
      <c r="DO72" s="24"/>
      <c r="DP72" s="24"/>
      <c r="DQ72" s="24"/>
      <c r="DR72" s="24"/>
      <c r="DS72" s="24"/>
      <c r="DT72" s="24"/>
      <c r="DU72" s="24"/>
      <c r="DV72" s="24"/>
      <c r="DW72" s="24"/>
      <c r="DX72" s="24"/>
      <c r="DY72" s="24"/>
      <c r="DZ72" s="24"/>
      <c r="EA72" s="24"/>
      <c r="EB72" s="24"/>
      <c r="EC72" s="24"/>
      <c r="ED72" s="24"/>
      <c r="EE72" s="24"/>
      <c r="EF72" s="24"/>
      <c r="EG72" s="24"/>
      <c r="EH72" s="24"/>
      <c r="EI72" s="24"/>
      <c r="EJ72" s="24"/>
      <c r="EK72" s="24"/>
      <c r="EL72" s="24"/>
      <c r="EM72" s="24"/>
      <c r="EN72" s="24"/>
      <c r="EO72" s="24"/>
      <c r="EP72" s="24"/>
      <c r="EQ72" s="24"/>
      <c r="ER72" s="24"/>
      <c r="ES72" s="24"/>
      <c r="ET72" s="24"/>
      <c r="EU72" s="24"/>
      <c r="EV72" s="24"/>
      <c r="EW72" s="24"/>
      <c r="EX72" s="24"/>
      <c r="EY72" s="24"/>
      <c r="EZ72" s="24"/>
      <c r="FA72" s="24"/>
      <c r="FB72" s="24"/>
      <c r="FC72" s="24"/>
      <c r="FD72" s="24"/>
      <c r="FE72" s="24"/>
      <c r="FF72" s="24"/>
      <c r="FG72" s="24"/>
      <c r="FH72" s="24"/>
      <c r="FI72" s="24"/>
      <c r="FJ72" s="24"/>
      <c r="FK72" s="24"/>
      <c r="FL72" s="24"/>
      <c r="FM72" s="24"/>
      <c r="FN72" s="24"/>
      <c r="FO72" s="24"/>
      <c r="FP72" s="24"/>
      <c r="FQ72" s="24"/>
      <c r="FR72" s="24"/>
      <c r="FS72" s="24"/>
      <c r="FT72" s="24"/>
      <c r="FU72" s="24"/>
      <c r="FV72" s="24"/>
      <c r="FW72" s="24"/>
      <c r="FX72" s="24"/>
      <c r="FY72" s="24"/>
      <c r="FZ72" s="24"/>
      <c r="GA72" s="24"/>
      <c r="GB72" s="24"/>
      <c r="GC72" s="24"/>
      <c r="GD72" s="24"/>
      <c r="GE72" s="24"/>
      <c r="GF72" s="24"/>
      <c r="GG72" s="24"/>
      <c r="GH72" s="24"/>
      <c r="GI72" s="24"/>
      <c r="GJ72" s="24"/>
    </row>
    <row r="73" spans="2:192" ht="69.95" customHeight="1">
      <c r="B73" s="66" t="s">
        <v>385</v>
      </c>
      <c r="C73" s="51">
        <v>989</v>
      </c>
      <c r="D73" s="53" t="s">
        <v>431</v>
      </c>
      <c r="E73" s="54">
        <f t="shared" si="1"/>
        <v>989</v>
      </c>
      <c r="F73" s="78"/>
      <c r="G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c r="CA73" s="24"/>
      <c r="CB73" s="24"/>
      <c r="CC73" s="24"/>
      <c r="CD73" s="24"/>
      <c r="CE73" s="24"/>
      <c r="CF73" s="24"/>
      <c r="CG73" s="24"/>
      <c r="CH73" s="24"/>
      <c r="CI73" s="24"/>
      <c r="CJ73" s="24"/>
      <c r="CK73" s="24"/>
      <c r="CL73" s="24"/>
      <c r="CM73" s="24"/>
      <c r="CN73" s="24"/>
      <c r="CO73" s="24"/>
      <c r="CP73" s="24"/>
      <c r="CQ73" s="24"/>
      <c r="CR73" s="24"/>
      <c r="CS73" s="24"/>
      <c r="CT73" s="24"/>
      <c r="CU73" s="24"/>
      <c r="CV73" s="24"/>
      <c r="CW73" s="24"/>
      <c r="CX73" s="24"/>
      <c r="CY73" s="24"/>
      <c r="CZ73" s="24"/>
      <c r="DA73" s="24"/>
      <c r="DB73" s="24"/>
      <c r="DC73" s="24"/>
      <c r="DD73" s="24"/>
      <c r="DE73" s="24"/>
      <c r="DF73" s="24"/>
      <c r="DG73" s="24"/>
      <c r="DH73" s="24"/>
      <c r="DI73" s="24"/>
      <c r="DJ73" s="24"/>
      <c r="DK73" s="24"/>
      <c r="DL73" s="24"/>
      <c r="DM73" s="24"/>
      <c r="DN73" s="24"/>
      <c r="DO73" s="24"/>
      <c r="DP73" s="24"/>
      <c r="DQ73" s="24"/>
      <c r="DR73" s="24"/>
      <c r="DS73" s="24"/>
      <c r="DT73" s="24"/>
      <c r="DU73" s="24"/>
      <c r="DV73" s="24"/>
      <c r="DW73" s="24"/>
      <c r="DX73" s="24"/>
      <c r="DY73" s="24"/>
      <c r="DZ73" s="24"/>
      <c r="EA73" s="24"/>
      <c r="EB73" s="24"/>
      <c r="EC73" s="24"/>
      <c r="ED73" s="24"/>
      <c r="EE73" s="24"/>
      <c r="EF73" s="24"/>
      <c r="EG73" s="24"/>
      <c r="EH73" s="24"/>
      <c r="EI73" s="24"/>
      <c r="EJ73" s="24"/>
      <c r="EK73" s="24"/>
      <c r="EL73" s="24"/>
      <c r="EM73" s="24"/>
      <c r="EN73" s="24"/>
      <c r="EO73" s="24"/>
      <c r="EP73" s="24"/>
      <c r="EQ73" s="24"/>
      <c r="ER73" s="24"/>
      <c r="ES73" s="24"/>
      <c r="ET73" s="24"/>
      <c r="EU73" s="24"/>
      <c r="EV73" s="24"/>
      <c r="EW73" s="24"/>
      <c r="EX73" s="24"/>
      <c r="EY73" s="24"/>
      <c r="EZ73" s="24"/>
      <c r="FA73" s="24"/>
      <c r="FB73" s="24"/>
      <c r="FC73" s="24"/>
      <c r="FD73" s="24"/>
      <c r="FE73" s="24"/>
      <c r="FF73" s="24"/>
      <c r="FG73" s="24"/>
      <c r="FH73" s="24"/>
      <c r="FI73" s="24"/>
      <c r="FJ73" s="24"/>
      <c r="FK73" s="24"/>
      <c r="FL73" s="24"/>
      <c r="FM73" s="24"/>
      <c r="FN73" s="24"/>
      <c r="FO73" s="24"/>
      <c r="FP73" s="24"/>
      <c r="FQ73" s="24"/>
      <c r="FR73" s="24"/>
      <c r="FS73" s="24"/>
      <c r="FT73" s="24"/>
      <c r="FU73" s="24"/>
      <c r="FV73" s="24"/>
      <c r="FW73" s="24"/>
      <c r="FX73" s="24"/>
      <c r="FY73" s="24"/>
      <c r="FZ73" s="24"/>
      <c r="GA73" s="24"/>
      <c r="GB73" s="24"/>
      <c r="GC73" s="24"/>
      <c r="GD73" s="24"/>
      <c r="GE73" s="24"/>
      <c r="GF73" s="24"/>
      <c r="GG73" s="24"/>
      <c r="GH73" s="24"/>
      <c r="GI73" s="24"/>
      <c r="GJ73" s="24"/>
    </row>
    <row r="74" spans="2:192" ht="64.5" customHeight="1">
      <c r="B74" s="326" t="s">
        <v>381</v>
      </c>
      <c r="C74" s="327"/>
      <c r="D74" s="327"/>
      <c r="E74" s="327"/>
      <c r="F74" s="328"/>
      <c r="G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c r="CA74" s="24"/>
      <c r="CB74" s="24"/>
      <c r="CC74" s="24"/>
      <c r="CD74" s="24"/>
      <c r="CE74" s="24"/>
      <c r="CF74" s="24"/>
      <c r="CG74" s="24"/>
      <c r="CH74" s="24"/>
      <c r="CI74" s="24"/>
      <c r="CJ74" s="24"/>
      <c r="CK74" s="24"/>
      <c r="CL74" s="24"/>
      <c r="CM74" s="24"/>
      <c r="CN74" s="24"/>
      <c r="CO74" s="24"/>
      <c r="CP74" s="24"/>
      <c r="CQ74" s="24"/>
      <c r="CR74" s="24"/>
      <c r="CS74" s="24"/>
      <c r="CT74" s="24"/>
      <c r="CU74" s="24"/>
      <c r="CV74" s="24"/>
      <c r="CW74" s="24"/>
      <c r="CX74" s="24"/>
      <c r="CY74" s="24"/>
      <c r="CZ74" s="24"/>
      <c r="DA74" s="24"/>
      <c r="DB74" s="24"/>
      <c r="DC74" s="24"/>
      <c r="DD74" s="24"/>
      <c r="DE74" s="24"/>
      <c r="DF74" s="24"/>
      <c r="DG74" s="24"/>
      <c r="DH74" s="24"/>
      <c r="DI74" s="24"/>
      <c r="DJ74" s="24"/>
      <c r="DK74" s="24"/>
      <c r="DL74" s="24"/>
      <c r="DM74" s="24"/>
      <c r="DN74" s="24"/>
      <c r="DO74" s="24"/>
      <c r="DP74" s="24"/>
      <c r="DQ74" s="24"/>
      <c r="DR74" s="24"/>
      <c r="DS74" s="24"/>
      <c r="DT74" s="24"/>
      <c r="DU74" s="24"/>
      <c r="DV74" s="24"/>
      <c r="DW74" s="24"/>
      <c r="DX74" s="24"/>
      <c r="DY74" s="24"/>
      <c r="DZ74" s="24"/>
      <c r="EA74" s="24"/>
      <c r="EB74" s="24"/>
      <c r="EC74" s="24"/>
      <c r="ED74" s="24"/>
      <c r="EE74" s="24"/>
      <c r="EF74" s="24"/>
      <c r="EG74" s="24"/>
      <c r="EH74" s="24"/>
      <c r="EI74" s="24"/>
      <c r="EJ74" s="24"/>
      <c r="EK74" s="24"/>
      <c r="EL74" s="24"/>
      <c r="EM74" s="24"/>
      <c r="EN74" s="24"/>
      <c r="EO74" s="24"/>
      <c r="EP74" s="24"/>
      <c r="EQ74" s="24"/>
      <c r="ER74" s="24"/>
      <c r="ES74" s="24"/>
      <c r="ET74" s="24"/>
      <c r="EU74" s="24"/>
      <c r="EV74" s="24"/>
      <c r="EW74" s="24"/>
      <c r="EX74" s="24"/>
      <c r="EY74" s="24"/>
      <c r="EZ74" s="24"/>
      <c r="FA74" s="24"/>
      <c r="FB74" s="24"/>
      <c r="FC74" s="24"/>
      <c r="FD74" s="24"/>
      <c r="FE74" s="24"/>
      <c r="FF74" s="24"/>
      <c r="FG74" s="24"/>
      <c r="FH74" s="24"/>
      <c r="FI74" s="24"/>
      <c r="FJ74" s="24"/>
      <c r="FK74" s="24"/>
      <c r="FL74" s="24"/>
      <c r="FM74" s="24"/>
      <c r="FN74" s="24"/>
      <c r="FO74" s="24"/>
      <c r="FP74" s="24"/>
      <c r="FQ74" s="24"/>
      <c r="FR74" s="24"/>
      <c r="FS74" s="24"/>
      <c r="FT74" s="24"/>
      <c r="FU74" s="24"/>
      <c r="FV74" s="24"/>
      <c r="FW74" s="24"/>
      <c r="FX74" s="24"/>
      <c r="FY74" s="24"/>
      <c r="FZ74" s="24"/>
      <c r="GA74" s="24"/>
      <c r="GB74" s="24"/>
      <c r="GC74" s="24"/>
      <c r="GD74" s="24"/>
      <c r="GE74" s="24"/>
      <c r="GF74" s="24"/>
      <c r="GG74" s="24"/>
      <c r="GH74" s="24"/>
      <c r="GI74" s="24"/>
      <c r="GJ74" s="24"/>
    </row>
    <row r="75" spans="2:192" ht="69.95" customHeight="1">
      <c r="B75" s="66" t="s">
        <v>366</v>
      </c>
      <c r="C75" s="51" t="s">
        <v>256</v>
      </c>
      <c r="D75" s="53" t="s">
        <v>431</v>
      </c>
      <c r="E75" s="54" t="str">
        <f>C75</f>
        <v>6H6</v>
      </c>
      <c r="F75" s="78"/>
      <c r="G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c r="CA75" s="24"/>
      <c r="CB75" s="24"/>
      <c r="CC75" s="24"/>
      <c r="CD75" s="24"/>
      <c r="CE75" s="24"/>
      <c r="CF75" s="24"/>
      <c r="CG75" s="24"/>
      <c r="CH75" s="24"/>
      <c r="CI75" s="24"/>
      <c r="CJ75" s="24"/>
      <c r="CK75" s="24"/>
      <c r="CL75" s="24"/>
      <c r="CM75" s="24"/>
      <c r="CN75" s="24"/>
      <c r="CO75" s="24"/>
      <c r="CP75" s="24"/>
      <c r="CQ75" s="24"/>
      <c r="CR75" s="24"/>
      <c r="CS75" s="24"/>
      <c r="CT75" s="24"/>
      <c r="CU75" s="24"/>
      <c r="CV75" s="24"/>
      <c r="CW75" s="24"/>
      <c r="CX75" s="24"/>
      <c r="CY75" s="24"/>
      <c r="CZ75" s="24"/>
      <c r="DA75" s="24"/>
      <c r="DB75" s="24"/>
      <c r="DC75" s="24"/>
      <c r="DD75" s="24"/>
      <c r="DE75" s="24"/>
      <c r="DF75" s="24"/>
      <c r="DG75" s="24"/>
      <c r="DH75" s="24"/>
      <c r="DI75" s="24"/>
      <c r="DJ75" s="24"/>
      <c r="DK75" s="24"/>
      <c r="DL75" s="24"/>
      <c r="DM75" s="24"/>
      <c r="DN75" s="24"/>
      <c r="DO75" s="24"/>
      <c r="DP75" s="24"/>
      <c r="DQ75" s="24"/>
      <c r="DR75" s="24"/>
      <c r="DS75" s="24"/>
      <c r="DT75" s="24"/>
      <c r="DU75" s="24"/>
      <c r="DV75" s="24"/>
      <c r="DW75" s="24"/>
      <c r="DX75" s="24"/>
      <c r="DY75" s="24"/>
      <c r="DZ75" s="24"/>
      <c r="EA75" s="24"/>
      <c r="EB75" s="24"/>
      <c r="EC75" s="24"/>
      <c r="ED75" s="24"/>
      <c r="EE75" s="24"/>
      <c r="EF75" s="24"/>
      <c r="EG75" s="24"/>
      <c r="EH75" s="24"/>
      <c r="EI75" s="24"/>
      <c r="EJ75" s="24"/>
      <c r="EK75" s="24"/>
      <c r="EL75" s="24"/>
      <c r="EM75" s="24"/>
      <c r="EN75" s="24"/>
      <c r="EO75" s="24"/>
      <c r="EP75" s="24"/>
      <c r="EQ75" s="24"/>
      <c r="ER75" s="24"/>
      <c r="ES75" s="24"/>
      <c r="ET75" s="24"/>
      <c r="EU75" s="24"/>
      <c r="EV75" s="24"/>
      <c r="EW75" s="24"/>
      <c r="EX75" s="24"/>
      <c r="EY75" s="24"/>
      <c r="EZ75" s="24"/>
      <c r="FA75" s="24"/>
      <c r="FB75" s="24"/>
      <c r="FC75" s="24"/>
      <c r="FD75" s="24"/>
      <c r="FE75" s="24"/>
      <c r="FF75" s="24"/>
      <c r="FG75" s="24"/>
      <c r="FH75" s="24"/>
      <c r="FI75" s="24"/>
      <c r="FJ75" s="24"/>
      <c r="FK75" s="24"/>
      <c r="FL75" s="24"/>
      <c r="FM75" s="24"/>
      <c r="FN75" s="24"/>
      <c r="FO75" s="24"/>
      <c r="FP75" s="24"/>
      <c r="FQ75" s="24"/>
      <c r="FR75" s="24"/>
      <c r="FS75" s="24"/>
      <c r="FT75" s="24"/>
      <c r="FU75" s="24"/>
      <c r="FV75" s="24"/>
      <c r="FW75" s="24"/>
      <c r="FX75" s="24"/>
      <c r="FY75" s="24"/>
      <c r="FZ75" s="24"/>
      <c r="GA75" s="24"/>
      <c r="GB75" s="24"/>
      <c r="GC75" s="24"/>
      <c r="GD75" s="24"/>
      <c r="GE75" s="24"/>
      <c r="GF75" s="24"/>
      <c r="GG75" s="24"/>
      <c r="GH75" s="24"/>
      <c r="GI75" s="24"/>
      <c r="GJ75" s="24"/>
    </row>
    <row r="76" spans="2:192" ht="69.95" customHeight="1">
      <c r="B76" s="66" t="s">
        <v>367</v>
      </c>
      <c r="C76" s="51">
        <v>108</v>
      </c>
      <c r="D76" s="56">
        <v>420</v>
      </c>
      <c r="E76" s="54">
        <f>C76</f>
        <v>108</v>
      </c>
      <c r="F76" s="78"/>
      <c r="G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c r="CA76" s="24"/>
      <c r="CB76" s="24"/>
      <c r="CC76" s="24"/>
      <c r="CD76" s="24"/>
      <c r="CE76" s="24"/>
      <c r="CF76" s="24"/>
      <c r="CG76" s="24"/>
      <c r="CH76" s="24"/>
      <c r="CI76" s="24"/>
      <c r="CJ76" s="24"/>
      <c r="CK76" s="24"/>
      <c r="CL76" s="24"/>
      <c r="CM76" s="24"/>
      <c r="CN76" s="24"/>
      <c r="CO76" s="24"/>
      <c r="CP76" s="24"/>
      <c r="CQ76" s="24"/>
      <c r="CR76" s="24"/>
      <c r="CS76" s="24"/>
      <c r="CT76" s="24"/>
      <c r="CU76" s="24"/>
      <c r="CV76" s="24"/>
      <c r="CW76" s="24"/>
      <c r="CX76" s="24"/>
      <c r="CY76" s="24"/>
      <c r="CZ76" s="24"/>
      <c r="DA76" s="24"/>
      <c r="DB76" s="24"/>
      <c r="DC76" s="24"/>
      <c r="DD76" s="24"/>
      <c r="DE76" s="24"/>
      <c r="DF76" s="24"/>
      <c r="DG76" s="24"/>
      <c r="DH76" s="24"/>
      <c r="DI76" s="24"/>
      <c r="DJ76" s="24"/>
      <c r="DK76" s="24"/>
      <c r="DL76" s="24"/>
      <c r="DM76" s="24"/>
      <c r="DN76" s="24"/>
      <c r="DO76" s="24"/>
      <c r="DP76" s="24"/>
      <c r="DQ76" s="24"/>
      <c r="DR76" s="24"/>
      <c r="DS76" s="24"/>
      <c r="DT76" s="24"/>
      <c r="DU76" s="24"/>
      <c r="DV76" s="24"/>
      <c r="DW76" s="24"/>
      <c r="DX76" s="24"/>
      <c r="DY76" s="24"/>
      <c r="DZ76" s="24"/>
      <c r="EA76" s="24"/>
      <c r="EB76" s="24"/>
      <c r="EC76" s="24"/>
      <c r="ED76" s="24"/>
      <c r="EE76" s="24"/>
      <c r="EF76" s="24"/>
      <c r="EG76" s="24"/>
      <c r="EH76" s="24"/>
      <c r="EI76" s="24"/>
      <c r="EJ76" s="24"/>
      <c r="EK76" s="24"/>
      <c r="EL76" s="24"/>
      <c r="EM76" s="24"/>
      <c r="EN76" s="24"/>
      <c r="EO76" s="24"/>
      <c r="EP76" s="24"/>
      <c r="EQ76" s="24"/>
      <c r="ER76" s="24"/>
      <c r="ES76" s="24"/>
      <c r="ET76" s="24"/>
      <c r="EU76" s="24"/>
      <c r="EV76" s="24"/>
      <c r="EW76" s="24"/>
      <c r="EX76" s="24"/>
      <c r="EY76" s="24"/>
      <c r="EZ76" s="24"/>
      <c r="FA76" s="24"/>
      <c r="FB76" s="24"/>
      <c r="FC76" s="24"/>
      <c r="FD76" s="24"/>
      <c r="FE76" s="24"/>
      <c r="FF76" s="24"/>
      <c r="FG76" s="24"/>
      <c r="FH76" s="24"/>
      <c r="FI76" s="24"/>
      <c r="FJ76" s="24"/>
      <c r="FK76" s="24"/>
      <c r="FL76" s="24"/>
      <c r="FM76" s="24"/>
      <c r="FN76" s="24"/>
      <c r="FO76" s="24"/>
      <c r="FP76" s="24"/>
      <c r="FQ76" s="24"/>
      <c r="FR76" s="24"/>
      <c r="FS76" s="24"/>
      <c r="FT76" s="24"/>
      <c r="FU76" s="24"/>
      <c r="FV76" s="24"/>
      <c r="FW76" s="24"/>
      <c r="FX76" s="24"/>
      <c r="FY76" s="24"/>
      <c r="FZ76" s="24"/>
      <c r="GA76" s="24"/>
      <c r="GB76" s="24"/>
      <c r="GC76" s="24"/>
      <c r="GD76" s="24"/>
      <c r="GE76" s="24"/>
      <c r="GF76" s="24"/>
      <c r="GG76" s="24"/>
      <c r="GH76" s="24"/>
      <c r="GI76" s="24"/>
      <c r="GJ76" s="24"/>
    </row>
    <row r="77" spans="2:192" s="256" customFormat="1" ht="69.95" customHeight="1">
      <c r="B77" s="66" t="s">
        <v>709</v>
      </c>
      <c r="C77" s="51" t="s">
        <v>708</v>
      </c>
      <c r="D77" s="56" t="s">
        <v>432</v>
      </c>
      <c r="E77" s="54" t="s">
        <v>708</v>
      </c>
      <c r="F77" s="78"/>
      <c r="G77" s="24"/>
      <c r="H77"/>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c r="CA77" s="24"/>
      <c r="CB77" s="24"/>
      <c r="CC77" s="24"/>
      <c r="CD77" s="24"/>
      <c r="CE77" s="24"/>
      <c r="CF77" s="24"/>
      <c r="CG77" s="24"/>
      <c r="CH77" s="24"/>
      <c r="CI77" s="24"/>
      <c r="CJ77" s="24"/>
      <c r="CK77" s="24"/>
      <c r="CL77" s="24"/>
      <c r="CM77" s="24"/>
      <c r="CN77" s="24"/>
      <c r="CO77" s="24"/>
      <c r="CP77" s="24"/>
      <c r="CQ77" s="24"/>
      <c r="CR77" s="24"/>
      <c r="CS77" s="24"/>
      <c r="CT77" s="24"/>
      <c r="CU77" s="24"/>
      <c r="CV77" s="24"/>
      <c r="CW77" s="24"/>
      <c r="CX77" s="24"/>
      <c r="CY77" s="24"/>
      <c r="CZ77" s="24"/>
      <c r="DA77" s="24"/>
      <c r="DB77" s="24"/>
      <c r="DC77" s="24"/>
      <c r="DD77" s="24"/>
      <c r="DE77" s="24"/>
      <c r="DF77" s="24"/>
      <c r="DG77" s="24"/>
      <c r="DH77" s="24"/>
      <c r="DI77" s="24"/>
      <c r="DJ77" s="24"/>
      <c r="DK77" s="24"/>
      <c r="DL77" s="24"/>
      <c r="DM77" s="24"/>
      <c r="DN77" s="24"/>
      <c r="DO77" s="24"/>
      <c r="DP77" s="24"/>
      <c r="DQ77" s="24"/>
      <c r="DR77" s="24"/>
      <c r="DS77" s="24"/>
      <c r="DT77" s="24"/>
      <c r="DU77" s="24"/>
      <c r="DV77" s="24"/>
      <c r="DW77" s="24"/>
      <c r="DX77" s="24"/>
      <c r="DY77" s="24"/>
      <c r="DZ77" s="24"/>
      <c r="EA77" s="24"/>
      <c r="EB77" s="24"/>
      <c r="EC77" s="24"/>
      <c r="ED77" s="24"/>
      <c r="EE77" s="24"/>
      <c r="EF77" s="24"/>
      <c r="EG77" s="24"/>
      <c r="EH77" s="24"/>
      <c r="EI77" s="24"/>
      <c r="EJ77" s="24"/>
      <c r="EK77" s="24"/>
      <c r="EL77" s="24"/>
      <c r="EM77" s="24"/>
      <c r="EN77" s="24"/>
      <c r="EO77" s="24"/>
      <c r="EP77" s="24"/>
      <c r="EQ77" s="24"/>
      <c r="ER77" s="24"/>
      <c r="ES77" s="24"/>
      <c r="ET77" s="24"/>
      <c r="EU77" s="24"/>
      <c r="EV77" s="24"/>
      <c r="EW77" s="24"/>
      <c r="EX77" s="24"/>
      <c r="EY77" s="24"/>
      <c r="EZ77" s="24"/>
      <c r="FA77" s="24"/>
      <c r="FB77" s="24"/>
      <c r="FC77" s="24"/>
      <c r="FD77" s="24"/>
      <c r="FE77" s="24"/>
      <c r="FF77" s="24"/>
      <c r="FG77" s="24"/>
      <c r="FH77" s="24"/>
      <c r="FI77" s="24"/>
      <c r="FJ77" s="24"/>
      <c r="FK77" s="24"/>
      <c r="FL77" s="24"/>
      <c r="FM77" s="24"/>
      <c r="FN77" s="24"/>
      <c r="FO77" s="24"/>
      <c r="FP77" s="24"/>
      <c r="FQ77" s="24"/>
      <c r="FR77" s="24"/>
      <c r="FS77" s="24"/>
      <c r="FT77" s="24"/>
      <c r="FU77" s="24"/>
      <c r="FV77" s="24"/>
      <c r="FW77" s="24"/>
      <c r="FX77" s="24"/>
      <c r="FY77" s="24"/>
      <c r="FZ77" s="24"/>
      <c r="GA77" s="24"/>
      <c r="GB77" s="24"/>
      <c r="GC77" s="24"/>
      <c r="GD77" s="24"/>
      <c r="GE77" s="24"/>
      <c r="GF77" s="24"/>
      <c r="GG77" s="24"/>
      <c r="GH77" s="24"/>
      <c r="GI77" s="24"/>
      <c r="GJ77" s="24"/>
    </row>
    <row r="78" spans="2:192" ht="64.5" customHeight="1">
      <c r="B78" s="326" t="s">
        <v>382</v>
      </c>
      <c r="C78" s="327"/>
      <c r="D78" s="327"/>
      <c r="E78" s="327"/>
      <c r="F78" s="328"/>
      <c r="G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c r="CA78" s="24"/>
      <c r="CB78" s="24"/>
      <c r="CC78" s="24"/>
      <c r="CD78" s="24"/>
      <c r="CE78" s="24"/>
      <c r="CF78" s="24"/>
      <c r="CG78" s="24"/>
      <c r="CH78" s="24"/>
      <c r="CI78" s="24"/>
      <c r="CJ78" s="24"/>
      <c r="CK78" s="24"/>
      <c r="CL78" s="24"/>
      <c r="CM78" s="24"/>
      <c r="CN78" s="24"/>
      <c r="CO78" s="24"/>
      <c r="CP78" s="24"/>
      <c r="CQ78" s="24"/>
      <c r="CR78" s="24"/>
      <c r="CS78" s="24"/>
      <c r="CT78" s="24"/>
      <c r="CU78" s="24"/>
      <c r="CV78" s="24"/>
      <c r="CW78" s="24"/>
      <c r="CX78" s="24"/>
      <c r="CY78" s="24"/>
      <c r="CZ78" s="24"/>
      <c r="DA78" s="24"/>
      <c r="DB78" s="24"/>
      <c r="DC78" s="24"/>
      <c r="DD78" s="24"/>
      <c r="DE78" s="24"/>
      <c r="DF78" s="24"/>
      <c r="DG78" s="24"/>
      <c r="DH78" s="24"/>
      <c r="DI78" s="24"/>
      <c r="DJ78" s="24"/>
      <c r="DK78" s="24"/>
      <c r="DL78" s="24"/>
      <c r="DM78" s="24"/>
      <c r="DN78" s="24"/>
      <c r="DO78" s="24"/>
      <c r="DP78" s="24"/>
      <c r="DQ78" s="24"/>
      <c r="DR78" s="24"/>
      <c r="DS78" s="24"/>
      <c r="DT78" s="24"/>
      <c r="DU78" s="24"/>
      <c r="DV78" s="24"/>
      <c r="DW78" s="24"/>
      <c r="DX78" s="24"/>
      <c r="DY78" s="24"/>
      <c r="DZ78" s="24"/>
      <c r="EA78" s="24"/>
      <c r="EB78" s="24"/>
      <c r="EC78" s="24"/>
      <c r="ED78" s="24"/>
      <c r="EE78" s="24"/>
      <c r="EF78" s="24"/>
      <c r="EG78" s="24"/>
      <c r="EH78" s="24"/>
      <c r="EI78" s="24"/>
      <c r="EJ78" s="24"/>
      <c r="EK78" s="24"/>
      <c r="EL78" s="24"/>
      <c r="EM78" s="24"/>
      <c r="EN78" s="24"/>
      <c r="EO78" s="24"/>
      <c r="EP78" s="24"/>
      <c r="EQ78" s="24"/>
      <c r="ER78" s="24"/>
      <c r="ES78" s="24"/>
      <c r="ET78" s="24"/>
      <c r="EU78" s="24"/>
      <c r="EV78" s="24"/>
      <c r="EW78" s="24"/>
      <c r="EX78" s="24"/>
      <c r="EY78" s="24"/>
      <c r="EZ78" s="24"/>
      <c r="FA78" s="24"/>
      <c r="FB78" s="24"/>
      <c r="FC78" s="24"/>
      <c r="FD78" s="24"/>
      <c r="FE78" s="24"/>
      <c r="FF78" s="24"/>
      <c r="FG78" s="24"/>
      <c r="FH78" s="24"/>
      <c r="FI78" s="24"/>
      <c r="FJ78" s="24"/>
      <c r="FK78" s="24"/>
      <c r="FL78" s="24"/>
      <c r="FM78" s="24"/>
      <c r="FN78" s="24"/>
      <c r="FO78" s="24"/>
      <c r="FP78" s="24"/>
      <c r="FQ78" s="24"/>
      <c r="FR78" s="24"/>
      <c r="FS78" s="24"/>
      <c r="FT78" s="24"/>
      <c r="FU78" s="24"/>
      <c r="FV78" s="24"/>
      <c r="FW78" s="24"/>
      <c r="FX78" s="24"/>
      <c r="FY78" s="24"/>
      <c r="FZ78" s="24"/>
      <c r="GA78" s="24"/>
      <c r="GB78" s="24"/>
      <c r="GC78" s="24"/>
      <c r="GD78" s="24"/>
      <c r="GE78" s="24"/>
      <c r="GF78" s="24"/>
      <c r="GG78" s="24"/>
      <c r="GH78" s="24"/>
      <c r="GI78" s="24"/>
      <c r="GJ78" s="24"/>
    </row>
    <row r="79" spans="2:192" ht="95.25" customHeight="1">
      <c r="B79" s="129" t="s">
        <v>450</v>
      </c>
      <c r="C79" s="51" t="s">
        <v>415</v>
      </c>
      <c r="D79" s="56">
        <v>265</v>
      </c>
      <c r="E79" s="54" t="str">
        <f>C79</f>
        <v>5C5</v>
      </c>
      <c r="G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c r="CA79" s="24"/>
      <c r="CB79" s="24"/>
      <c r="CC79" s="24"/>
      <c r="CD79" s="24"/>
      <c r="CE79" s="24"/>
      <c r="CF79" s="24"/>
      <c r="CG79" s="24"/>
      <c r="CH79" s="24"/>
      <c r="CI79" s="24"/>
      <c r="CJ79" s="24"/>
      <c r="CK79" s="24"/>
      <c r="CL79" s="24"/>
      <c r="CM79" s="24"/>
      <c r="CN79" s="24"/>
      <c r="CO79" s="24"/>
      <c r="CP79" s="24"/>
      <c r="CQ79" s="24"/>
      <c r="CR79" s="24"/>
      <c r="CS79" s="24"/>
      <c r="CT79" s="24"/>
      <c r="CU79" s="24"/>
      <c r="CV79" s="24"/>
      <c r="CW79" s="24"/>
      <c r="CX79" s="24"/>
      <c r="CY79" s="24"/>
      <c r="CZ79" s="24"/>
      <c r="DA79" s="24"/>
      <c r="DB79" s="24"/>
      <c r="DC79" s="24"/>
      <c r="DD79" s="24"/>
      <c r="DE79" s="24"/>
      <c r="DF79" s="24"/>
      <c r="DG79" s="24"/>
      <c r="DH79" s="24"/>
      <c r="DI79" s="24"/>
      <c r="DJ79" s="24"/>
      <c r="DK79" s="24"/>
      <c r="DL79" s="24"/>
      <c r="DM79" s="24"/>
      <c r="DN79" s="24"/>
      <c r="DO79" s="24"/>
      <c r="DP79" s="24"/>
      <c r="DQ79" s="24"/>
      <c r="DR79" s="24"/>
      <c r="DS79" s="24"/>
      <c r="DT79" s="24"/>
      <c r="DU79" s="24"/>
      <c r="DV79" s="24"/>
      <c r="DW79" s="24"/>
      <c r="DX79" s="24"/>
      <c r="DY79" s="24"/>
      <c r="DZ79" s="24"/>
      <c r="EA79" s="24"/>
      <c r="EB79" s="24"/>
      <c r="EC79" s="24"/>
      <c r="ED79" s="24"/>
      <c r="EE79" s="24"/>
      <c r="EF79" s="24"/>
      <c r="EG79" s="24"/>
      <c r="EH79" s="24"/>
      <c r="EI79" s="24"/>
      <c r="EJ79" s="24"/>
      <c r="EK79" s="24"/>
      <c r="EL79" s="24"/>
      <c r="EM79" s="24"/>
      <c r="EN79" s="24"/>
      <c r="EO79" s="24"/>
      <c r="EP79" s="24"/>
      <c r="EQ79" s="24"/>
      <c r="ER79" s="24"/>
      <c r="ES79" s="24"/>
      <c r="ET79" s="24"/>
      <c r="EU79" s="24"/>
      <c r="EV79" s="24"/>
      <c r="EW79" s="24"/>
      <c r="EX79" s="24"/>
      <c r="EY79" s="24"/>
      <c r="EZ79" s="24"/>
      <c r="FA79" s="24"/>
      <c r="FB79" s="24"/>
      <c r="FC79" s="24"/>
      <c r="FD79" s="24"/>
      <c r="FE79" s="24"/>
      <c r="FF79" s="24"/>
      <c r="FG79" s="24"/>
      <c r="FH79" s="24"/>
      <c r="FI79" s="24"/>
      <c r="FJ79" s="24"/>
      <c r="FK79" s="24"/>
      <c r="FL79" s="24"/>
      <c r="FM79" s="24"/>
      <c r="FN79" s="24"/>
      <c r="FO79" s="24"/>
      <c r="FP79" s="24"/>
      <c r="FQ79" s="24"/>
      <c r="FR79" s="24"/>
      <c r="FS79" s="24"/>
      <c r="FT79" s="24"/>
      <c r="FU79" s="24"/>
      <c r="FV79" s="24"/>
      <c r="FW79" s="24"/>
      <c r="FX79" s="24"/>
      <c r="FY79" s="24"/>
      <c r="FZ79" s="24"/>
      <c r="GA79" s="24"/>
      <c r="GB79" s="24"/>
      <c r="GC79" s="24"/>
      <c r="GD79" s="24"/>
      <c r="GE79" s="24"/>
      <c r="GF79" s="24"/>
      <c r="GG79" s="24"/>
      <c r="GH79" s="24"/>
      <c r="GI79" s="24"/>
      <c r="GJ79" s="24"/>
    </row>
    <row r="80" spans="2:192" ht="180.75" customHeight="1">
      <c r="B80" s="129" t="s">
        <v>541</v>
      </c>
      <c r="C80" s="55" t="s">
        <v>540</v>
      </c>
      <c r="D80" s="58">
        <v>500</v>
      </c>
      <c r="E80" s="54" t="str">
        <f>C80</f>
        <v>6JW</v>
      </c>
      <c r="F80" s="79" t="s">
        <v>544</v>
      </c>
      <c r="G80" s="1"/>
      <c r="H80" s="1"/>
      <c r="I80" s="1"/>
      <c r="J80" s="1"/>
      <c r="K80" s="1"/>
      <c r="L80" s="1"/>
      <c r="M80" s="1"/>
      <c r="N80" s="1"/>
      <c r="O80" s="1"/>
      <c r="P80" s="1"/>
    </row>
    <row r="81" spans="1:192" ht="61.5" customHeight="1">
      <c r="B81" s="329" t="s">
        <v>355</v>
      </c>
      <c r="C81" s="329"/>
      <c r="D81" s="329"/>
      <c r="E81" s="329"/>
      <c r="F81" s="329"/>
      <c r="G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24"/>
      <c r="CS81" s="24"/>
      <c r="CT81" s="24"/>
      <c r="CU81" s="24"/>
      <c r="CV81" s="24"/>
      <c r="CW81" s="24"/>
      <c r="CX81" s="24"/>
      <c r="CY81" s="24"/>
      <c r="CZ81" s="24"/>
      <c r="DA81" s="24"/>
      <c r="DB81" s="24"/>
      <c r="DC81" s="24"/>
      <c r="DD81" s="24"/>
      <c r="DE81" s="24"/>
      <c r="DF81" s="24"/>
      <c r="DG81" s="24"/>
      <c r="DH81" s="24"/>
      <c r="DI81" s="24"/>
      <c r="DJ81" s="24"/>
      <c r="DK81" s="24"/>
      <c r="DL81" s="24"/>
      <c r="DM81" s="24"/>
      <c r="DN81" s="24"/>
      <c r="DO81" s="24"/>
      <c r="DP81" s="24"/>
      <c r="DQ81" s="24"/>
      <c r="DR81" s="24"/>
      <c r="DS81" s="24"/>
      <c r="DT81" s="24"/>
      <c r="DU81" s="24"/>
      <c r="DV81" s="24"/>
      <c r="DW81" s="24"/>
      <c r="DX81" s="24"/>
      <c r="DY81" s="24"/>
      <c r="DZ81" s="24"/>
      <c r="EA81" s="24"/>
      <c r="EB81" s="24"/>
      <c r="EC81" s="24"/>
      <c r="ED81" s="24"/>
      <c r="EE81" s="24"/>
      <c r="EF81" s="24"/>
      <c r="EG81" s="24"/>
      <c r="EH81" s="24"/>
      <c r="EI81" s="24"/>
      <c r="EJ81" s="24"/>
      <c r="EK81" s="24"/>
      <c r="EL81" s="24"/>
      <c r="EM81" s="24"/>
      <c r="EN81" s="24"/>
      <c r="EO81" s="24"/>
      <c r="EP81" s="24"/>
      <c r="EQ81" s="24"/>
      <c r="ER81" s="24"/>
      <c r="ES81" s="24"/>
      <c r="ET81" s="24"/>
      <c r="EU81" s="24"/>
      <c r="EV81" s="24"/>
      <c r="EW81" s="24"/>
      <c r="EX81" s="24"/>
      <c r="EY81" s="24"/>
      <c r="EZ81" s="24"/>
      <c r="FA81" s="24"/>
      <c r="FB81" s="24"/>
      <c r="FC81" s="24"/>
      <c r="FD81" s="24"/>
      <c r="FE81" s="24"/>
      <c r="FF81" s="24"/>
      <c r="FG81" s="24"/>
      <c r="FH81" s="24"/>
      <c r="FI81" s="24"/>
      <c r="FJ81" s="24"/>
      <c r="FK81" s="24"/>
      <c r="FL81" s="24"/>
      <c r="FM81" s="24"/>
      <c r="FN81" s="24"/>
      <c r="FO81" s="24"/>
      <c r="FP81" s="24"/>
      <c r="FQ81" s="24"/>
      <c r="FR81" s="24"/>
      <c r="FS81" s="24"/>
      <c r="FT81" s="24"/>
      <c r="FU81" s="24"/>
      <c r="FV81" s="24"/>
      <c r="FW81" s="24"/>
      <c r="FX81" s="24"/>
      <c r="FY81" s="24"/>
      <c r="FZ81" s="24"/>
      <c r="GA81" s="24"/>
      <c r="GB81" s="24"/>
      <c r="GC81" s="24"/>
      <c r="GD81" s="24"/>
      <c r="GE81" s="24"/>
      <c r="GF81" s="24"/>
      <c r="GG81" s="24"/>
      <c r="GH81" s="24"/>
      <c r="GI81" s="24"/>
      <c r="GJ81" s="24"/>
    </row>
    <row r="82" spans="1:192" ht="69.95" customHeight="1">
      <c r="B82" s="82" t="s">
        <v>241</v>
      </c>
      <c r="C82" s="81" t="s">
        <v>95</v>
      </c>
      <c r="D82" s="56">
        <v>215</v>
      </c>
      <c r="E82" s="81" t="str">
        <f t="shared" ref="E82:E123" si="2">C82</f>
        <v>4AU</v>
      </c>
      <c r="F82" s="79"/>
      <c r="G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c r="CA82" s="24"/>
      <c r="CB82" s="24"/>
      <c r="CC82" s="24"/>
      <c r="CD82" s="24"/>
      <c r="CE82" s="24"/>
      <c r="CF82" s="24"/>
      <c r="CG82" s="24"/>
      <c r="CH82" s="24"/>
      <c r="CI82" s="24"/>
      <c r="CJ82" s="24"/>
      <c r="CK82" s="24"/>
      <c r="CL82" s="24"/>
      <c r="CM82" s="24"/>
      <c r="CN82" s="24"/>
      <c r="CO82" s="24"/>
      <c r="CP82" s="24"/>
      <c r="CQ82" s="24"/>
      <c r="CR82" s="24"/>
      <c r="CS82" s="24"/>
      <c r="CT82" s="24"/>
      <c r="CU82" s="24"/>
      <c r="CV82" s="24"/>
      <c r="CW82" s="24"/>
      <c r="CX82" s="24"/>
      <c r="CY82" s="24"/>
      <c r="CZ82" s="24"/>
      <c r="DA82" s="24"/>
      <c r="DB82" s="24"/>
      <c r="DC82" s="24"/>
      <c r="DD82" s="24"/>
      <c r="DE82" s="24"/>
      <c r="DF82" s="24"/>
      <c r="DG82" s="24"/>
      <c r="DH82" s="24"/>
      <c r="DI82" s="24"/>
      <c r="DJ82" s="24"/>
      <c r="DK82" s="24"/>
      <c r="DL82" s="24"/>
      <c r="DM82" s="24"/>
      <c r="DN82" s="24"/>
      <c r="DO82" s="24"/>
      <c r="DP82" s="24"/>
      <c r="DQ82" s="24"/>
      <c r="DR82" s="24"/>
      <c r="DS82" s="24"/>
      <c r="DT82" s="24"/>
      <c r="DU82" s="24"/>
      <c r="DV82" s="24"/>
      <c r="DW82" s="24"/>
      <c r="DX82" s="24"/>
      <c r="DY82" s="24"/>
      <c r="DZ82" s="24"/>
      <c r="EA82" s="24"/>
      <c r="EB82" s="24"/>
      <c r="EC82" s="24"/>
      <c r="ED82" s="24"/>
      <c r="EE82" s="24"/>
      <c r="EF82" s="24"/>
      <c r="EG82" s="24"/>
      <c r="EH82" s="24"/>
      <c r="EI82" s="24"/>
      <c r="EJ82" s="24"/>
      <c r="EK82" s="24"/>
      <c r="EL82" s="24"/>
      <c r="EM82" s="24"/>
      <c r="EN82" s="24"/>
      <c r="EO82" s="24"/>
      <c r="EP82" s="24"/>
      <c r="EQ82" s="24"/>
      <c r="ER82" s="24"/>
      <c r="ES82" s="24"/>
      <c r="ET82" s="24"/>
      <c r="EU82" s="24"/>
      <c r="EV82" s="24"/>
      <c r="EW82" s="24"/>
      <c r="EX82" s="24"/>
      <c r="EY82" s="24"/>
      <c r="EZ82" s="24"/>
      <c r="FA82" s="24"/>
      <c r="FB82" s="24"/>
      <c r="FC82" s="24"/>
      <c r="FD82" s="24"/>
      <c r="FE82" s="24"/>
      <c r="FF82" s="24"/>
      <c r="FG82" s="24"/>
      <c r="FH82" s="24"/>
      <c r="FI82" s="24"/>
      <c r="FJ82" s="24"/>
      <c r="FK82" s="24"/>
      <c r="FL82" s="24"/>
      <c r="FM82" s="24"/>
      <c r="FN82" s="24"/>
      <c r="FO82" s="24"/>
      <c r="FP82" s="24"/>
      <c r="FQ82" s="24"/>
      <c r="FR82" s="24"/>
      <c r="FS82" s="24"/>
      <c r="FT82" s="24"/>
      <c r="FU82" s="24"/>
      <c r="FV82" s="24"/>
      <c r="FW82" s="24"/>
      <c r="FX82" s="24"/>
      <c r="FY82" s="24"/>
      <c r="FZ82" s="24"/>
      <c r="GA82" s="24"/>
      <c r="GB82" s="24"/>
      <c r="GC82" s="24"/>
      <c r="GD82" s="24"/>
      <c r="GE82" s="24"/>
      <c r="GF82" s="24"/>
      <c r="GG82" s="24"/>
      <c r="GH82" s="24"/>
      <c r="GI82" s="24"/>
      <c r="GJ82" s="24"/>
    </row>
    <row r="83" spans="1:192" ht="69.95" customHeight="1">
      <c r="B83" s="82" t="s">
        <v>239</v>
      </c>
      <c r="C83" s="81" t="s">
        <v>96</v>
      </c>
      <c r="D83" s="56">
        <v>215</v>
      </c>
      <c r="E83" s="81" t="str">
        <f t="shared" si="2"/>
        <v>4ML</v>
      </c>
      <c r="F83" s="79"/>
      <c r="G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c r="CA83" s="24"/>
      <c r="CB83" s="24"/>
      <c r="CC83" s="24"/>
      <c r="CD83" s="24"/>
      <c r="CE83" s="24"/>
      <c r="CF83" s="24"/>
      <c r="CG83" s="24"/>
      <c r="CH83" s="24"/>
      <c r="CI83" s="24"/>
      <c r="CJ83" s="24"/>
      <c r="CK83" s="24"/>
      <c r="CL83" s="24"/>
      <c r="CM83" s="24"/>
      <c r="CN83" s="24"/>
      <c r="CO83" s="24"/>
      <c r="CP83" s="24"/>
      <c r="CQ83" s="24"/>
      <c r="CR83" s="24"/>
      <c r="CS83" s="24"/>
      <c r="CT83" s="24"/>
      <c r="CU83" s="24"/>
      <c r="CV83" s="24"/>
      <c r="CW83" s="24"/>
      <c r="CX83" s="24"/>
      <c r="CY83" s="24"/>
      <c r="CZ83" s="24"/>
      <c r="DA83" s="24"/>
      <c r="DB83" s="24"/>
      <c r="DC83" s="24"/>
      <c r="DD83" s="24"/>
      <c r="DE83" s="24"/>
      <c r="DF83" s="24"/>
      <c r="DG83" s="24"/>
      <c r="DH83" s="24"/>
      <c r="DI83" s="24"/>
      <c r="DJ83" s="24"/>
      <c r="DK83" s="24"/>
      <c r="DL83" s="24"/>
      <c r="DM83" s="24"/>
      <c r="DN83" s="24"/>
      <c r="DO83" s="24"/>
      <c r="DP83" s="24"/>
      <c r="DQ83" s="24"/>
      <c r="DR83" s="24"/>
      <c r="DS83" s="24"/>
      <c r="DT83" s="24"/>
      <c r="DU83" s="24"/>
      <c r="DV83" s="24"/>
      <c r="DW83" s="24"/>
      <c r="DX83" s="24"/>
      <c r="DY83" s="24"/>
      <c r="DZ83" s="24"/>
      <c r="EA83" s="24"/>
      <c r="EB83" s="24"/>
      <c r="EC83" s="24"/>
      <c r="ED83" s="24"/>
      <c r="EE83" s="24"/>
      <c r="EF83" s="24"/>
      <c r="EG83" s="24"/>
      <c r="EH83" s="24"/>
      <c r="EI83" s="24"/>
      <c r="EJ83" s="24"/>
      <c r="EK83" s="24"/>
      <c r="EL83" s="24"/>
      <c r="EM83" s="24"/>
      <c r="EN83" s="24"/>
      <c r="EO83" s="24"/>
      <c r="EP83" s="24"/>
      <c r="EQ83" s="24"/>
      <c r="ER83" s="24"/>
      <c r="ES83" s="24"/>
      <c r="ET83" s="24"/>
      <c r="EU83" s="24"/>
      <c r="EV83" s="24"/>
      <c r="EW83" s="24"/>
      <c r="EX83" s="24"/>
      <c r="EY83" s="24"/>
      <c r="EZ83" s="24"/>
      <c r="FA83" s="24"/>
      <c r="FB83" s="24"/>
      <c r="FC83" s="24"/>
      <c r="FD83" s="24"/>
      <c r="FE83" s="24"/>
      <c r="FF83" s="24"/>
      <c r="FG83" s="24"/>
      <c r="FH83" s="24"/>
      <c r="FI83" s="24"/>
      <c r="FJ83" s="24"/>
      <c r="FK83" s="24"/>
      <c r="FL83" s="24"/>
      <c r="FM83" s="24"/>
      <c r="FN83" s="24"/>
      <c r="FO83" s="24"/>
      <c r="FP83" s="24"/>
      <c r="FQ83" s="24"/>
      <c r="FR83" s="24"/>
      <c r="FS83" s="24"/>
      <c r="FT83" s="24"/>
      <c r="FU83" s="24"/>
      <c r="FV83" s="24"/>
      <c r="FW83" s="24"/>
      <c r="FX83" s="24"/>
      <c r="FY83" s="24"/>
      <c r="FZ83" s="24"/>
      <c r="GA83" s="24"/>
      <c r="GB83" s="24"/>
      <c r="GC83" s="24"/>
      <c r="GD83" s="24"/>
      <c r="GE83" s="24"/>
      <c r="GF83" s="24"/>
      <c r="GG83" s="24"/>
      <c r="GH83" s="24"/>
      <c r="GI83" s="24"/>
      <c r="GJ83" s="24"/>
    </row>
    <row r="84" spans="1:192" ht="69.95" customHeight="1">
      <c r="B84" s="82" t="s">
        <v>240</v>
      </c>
      <c r="C84" s="81" t="s">
        <v>97</v>
      </c>
      <c r="D84" s="56">
        <v>215</v>
      </c>
      <c r="E84" s="81" t="str">
        <f t="shared" si="2"/>
        <v>4AQ</v>
      </c>
      <c r="F84" s="79"/>
      <c r="G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c r="CA84" s="24"/>
      <c r="CB84" s="24"/>
      <c r="CC84" s="24"/>
      <c r="CD84" s="24"/>
      <c r="CE84" s="24"/>
      <c r="CF84" s="24"/>
      <c r="CG84" s="24"/>
      <c r="CH84" s="24"/>
      <c r="CI84" s="24"/>
      <c r="CJ84" s="24"/>
      <c r="CK84" s="24"/>
      <c r="CL84" s="24"/>
      <c r="CM84" s="24"/>
      <c r="CN84" s="24"/>
      <c r="CO84" s="24"/>
      <c r="CP84" s="24"/>
      <c r="CQ84" s="24"/>
      <c r="CR84" s="24"/>
      <c r="CS84" s="24"/>
      <c r="CT84" s="24"/>
      <c r="CU84" s="24"/>
      <c r="CV84" s="24"/>
      <c r="CW84" s="24"/>
      <c r="CX84" s="24"/>
      <c r="CY84" s="24"/>
      <c r="CZ84" s="24"/>
      <c r="DA84" s="24"/>
      <c r="DB84" s="24"/>
      <c r="DC84" s="24"/>
      <c r="DD84" s="24"/>
      <c r="DE84" s="24"/>
      <c r="DF84" s="24"/>
      <c r="DG84" s="24"/>
      <c r="DH84" s="24"/>
      <c r="DI84" s="24"/>
      <c r="DJ84" s="24"/>
      <c r="DK84" s="24"/>
      <c r="DL84" s="24"/>
      <c r="DM84" s="24"/>
      <c r="DN84" s="24"/>
      <c r="DO84" s="24"/>
      <c r="DP84" s="24"/>
      <c r="DQ84" s="24"/>
      <c r="DR84" s="24"/>
      <c r="DS84" s="24"/>
      <c r="DT84" s="24"/>
      <c r="DU84" s="24"/>
      <c r="DV84" s="24"/>
      <c r="DW84" s="24"/>
      <c r="DX84" s="24"/>
      <c r="DY84" s="24"/>
      <c r="DZ84" s="24"/>
      <c r="EA84" s="24"/>
      <c r="EB84" s="24"/>
      <c r="EC84" s="24"/>
      <c r="ED84" s="24"/>
      <c r="EE84" s="24"/>
      <c r="EF84" s="24"/>
      <c r="EG84" s="24"/>
      <c r="EH84" s="24"/>
      <c r="EI84" s="24"/>
      <c r="EJ84" s="24"/>
      <c r="EK84" s="24"/>
      <c r="EL84" s="24"/>
      <c r="EM84" s="24"/>
      <c r="EN84" s="24"/>
      <c r="EO84" s="24"/>
      <c r="EP84" s="24"/>
      <c r="EQ84" s="24"/>
      <c r="ER84" s="24"/>
      <c r="ES84" s="24"/>
      <c r="ET84" s="24"/>
      <c r="EU84" s="24"/>
      <c r="EV84" s="24"/>
      <c r="EW84" s="24"/>
      <c r="EX84" s="24"/>
      <c r="EY84" s="24"/>
      <c r="EZ84" s="24"/>
      <c r="FA84" s="24"/>
      <c r="FB84" s="24"/>
      <c r="FC84" s="24"/>
      <c r="FD84" s="24"/>
      <c r="FE84" s="24"/>
      <c r="FF84" s="24"/>
      <c r="FG84" s="24"/>
      <c r="FH84" s="24"/>
      <c r="FI84" s="24"/>
      <c r="FJ84" s="24"/>
      <c r="FK84" s="24"/>
      <c r="FL84" s="24"/>
      <c r="FM84" s="24"/>
      <c r="FN84" s="24"/>
      <c r="FO84" s="24"/>
      <c r="FP84" s="24"/>
      <c r="FQ84" s="24"/>
      <c r="FR84" s="24"/>
      <c r="FS84" s="24"/>
      <c r="FT84" s="24"/>
      <c r="FU84" s="24"/>
      <c r="FV84" s="24"/>
      <c r="FW84" s="24"/>
      <c r="FX84" s="24"/>
      <c r="FY84" s="24"/>
      <c r="FZ84" s="24"/>
      <c r="GA84" s="24"/>
      <c r="GB84" s="24"/>
      <c r="GC84" s="24"/>
      <c r="GD84" s="24"/>
      <c r="GE84" s="24"/>
      <c r="GF84" s="24"/>
      <c r="GG84" s="24"/>
      <c r="GH84" s="24"/>
      <c r="GI84" s="24"/>
      <c r="GJ84" s="24"/>
    </row>
    <row r="85" spans="1:192" ht="69.95" customHeight="1">
      <c r="B85" s="82" t="s">
        <v>84</v>
      </c>
      <c r="C85" s="81" t="s">
        <v>83</v>
      </c>
      <c r="D85" s="56">
        <v>295</v>
      </c>
      <c r="E85" s="81" t="str">
        <f t="shared" si="2"/>
        <v>5HA</v>
      </c>
      <c r="F85" s="79"/>
      <c r="G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c r="CA85" s="24"/>
      <c r="CB85" s="24"/>
      <c r="CC85" s="24"/>
      <c r="CD85" s="24"/>
      <c r="CE85" s="24"/>
      <c r="CF85" s="24"/>
      <c r="CG85" s="24"/>
      <c r="CH85" s="24"/>
      <c r="CI85" s="24"/>
      <c r="CJ85" s="24"/>
      <c r="CK85" s="24"/>
      <c r="CL85" s="24"/>
      <c r="CM85" s="24"/>
      <c r="CN85" s="24"/>
      <c r="CO85" s="24"/>
      <c r="CP85" s="24"/>
      <c r="CQ85" s="24"/>
      <c r="CR85" s="24"/>
      <c r="CS85" s="24"/>
      <c r="CT85" s="24"/>
      <c r="CU85" s="24"/>
      <c r="CV85" s="24"/>
      <c r="CW85" s="24"/>
      <c r="CX85" s="24"/>
      <c r="CY85" s="24"/>
      <c r="CZ85" s="24"/>
      <c r="DA85" s="24"/>
      <c r="DB85" s="24"/>
      <c r="DC85" s="24"/>
      <c r="DD85" s="24"/>
      <c r="DE85" s="24"/>
      <c r="DF85" s="24"/>
      <c r="DG85" s="24"/>
      <c r="DH85" s="24"/>
      <c r="DI85" s="24"/>
      <c r="DJ85" s="24"/>
      <c r="DK85" s="24"/>
      <c r="DL85" s="24"/>
      <c r="DM85" s="24"/>
      <c r="DN85" s="24"/>
      <c r="DO85" s="24"/>
      <c r="DP85" s="24"/>
      <c r="DQ85" s="24"/>
      <c r="DR85" s="24"/>
      <c r="DS85" s="24"/>
      <c r="DT85" s="24"/>
      <c r="DU85" s="24"/>
      <c r="DV85" s="24"/>
      <c r="DW85" s="24"/>
      <c r="DX85" s="24"/>
      <c r="DY85" s="24"/>
      <c r="DZ85" s="24"/>
      <c r="EA85" s="24"/>
      <c r="EB85" s="24"/>
      <c r="EC85" s="24"/>
      <c r="ED85" s="24"/>
      <c r="EE85" s="24"/>
      <c r="EF85" s="24"/>
      <c r="EG85" s="24"/>
      <c r="EH85" s="24"/>
      <c r="EI85" s="24"/>
      <c r="EJ85" s="24"/>
      <c r="EK85" s="24"/>
      <c r="EL85" s="24"/>
      <c r="EM85" s="24"/>
      <c r="EN85" s="24"/>
      <c r="EO85" s="24"/>
      <c r="EP85" s="24"/>
      <c r="EQ85" s="24"/>
      <c r="ER85" s="24"/>
      <c r="ES85" s="24"/>
      <c r="ET85" s="24"/>
      <c r="EU85" s="24"/>
      <c r="EV85" s="24"/>
      <c r="EW85" s="24"/>
      <c r="EX85" s="24"/>
      <c r="EY85" s="24"/>
      <c r="EZ85" s="24"/>
      <c r="FA85" s="24"/>
      <c r="FB85" s="24"/>
      <c r="FC85" s="24"/>
      <c r="FD85" s="24"/>
      <c r="FE85" s="24"/>
      <c r="FF85" s="24"/>
      <c r="FG85" s="24"/>
      <c r="FH85" s="24"/>
      <c r="FI85" s="24"/>
      <c r="FJ85" s="24"/>
      <c r="FK85" s="24"/>
      <c r="FL85" s="24"/>
      <c r="FM85" s="24"/>
      <c r="FN85" s="24"/>
      <c r="FO85" s="24"/>
      <c r="FP85" s="24"/>
      <c r="FQ85" s="24"/>
      <c r="FR85" s="24"/>
      <c r="FS85" s="24"/>
      <c r="FT85" s="24"/>
      <c r="FU85" s="24"/>
      <c r="FV85" s="24"/>
      <c r="FW85" s="24"/>
      <c r="FX85" s="24"/>
      <c r="FY85" s="24"/>
      <c r="FZ85" s="24"/>
      <c r="GA85" s="24"/>
      <c r="GB85" s="24"/>
      <c r="GC85" s="24"/>
      <c r="GD85" s="24"/>
      <c r="GE85" s="24"/>
      <c r="GF85" s="24"/>
      <c r="GG85" s="24"/>
      <c r="GH85" s="24"/>
      <c r="GI85" s="24"/>
      <c r="GJ85" s="24"/>
    </row>
    <row r="86" spans="1:192" ht="69.95" customHeight="1">
      <c r="B86" s="82" t="s">
        <v>85</v>
      </c>
      <c r="C86" s="81" t="s">
        <v>604</v>
      </c>
      <c r="D86" s="56">
        <v>295</v>
      </c>
      <c r="E86" s="81" t="str">
        <f t="shared" si="2"/>
        <v>5HB</v>
      </c>
      <c r="F86" s="79"/>
      <c r="G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c r="CA86" s="24"/>
      <c r="CB86" s="24"/>
      <c r="CC86" s="24"/>
      <c r="CD86" s="24"/>
      <c r="CE86" s="24"/>
      <c r="CF86" s="24"/>
      <c r="CG86" s="24"/>
      <c r="CH86" s="24"/>
      <c r="CI86" s="24"/>
      <c r="CJ86" s="24"/>
      <c r="CK86" s="24"/>
      <c r="CL86" s="24"/>
      <c r="CM86" s="24"/>
      <c r="CN86" s="24"/>
      <c r="CO86" s="24"/>
      <c r="CP86" s="24"/>
      <c r="CQ86" s="24"/>
      <c r="CR86" s="24"/>
      <c r="CS86" s="24"/>
      <c r="CT86" s="24"/>
      <c r="CU86" s="24"/>
      <c r="CV86" s="24"/>
      <c r="CW86" s="24"/>
      <c r="CX86" s="24"/>
      <c r="CY86" s="24"/>
      <c r="CZ86" s="24"/>
      <c r="DA86" s="24"/>
      <c r="DB86" s="24"/>
      <c r="DC86" s="24"/>
      <c r="DD86" s="24"/>
      <c r="DE86" s="24"/>
      <c r="DF86" s="24"/>
      <c r="DG86" s="24"/>
      <c r="DH86" s="24"/>
      <c r="DI86" s="24"/>
      <c r="DJ86" s="24"/>
      <c r="DK86" s="24"/>
      <c r="DL86" s="24"/>
      <c r="DM86" s="24"/>
      <c r="DN86" s="24"/>
      <c r="DO86" s="24"/>
      <c r="DP86" s="24"/>
      <c r="DQ86" s="24"/>
      <c r="DR86" s="24"/>
      <c r="DS86" s="24"/>
      <c r="DT86" s="24"/>
      <c r="DU86" s="24"/>
      <c r="DV86" s="24"/>
      <c r="DW86" s="24"/>
      <c r="DX86" s="24"/>
      <c r="DY86" s="24"/>
      <c r="DZ86" s="24"/>
      <c r="EA86" s="24"/>
      <c r="EB86" s="24"/>
      <c r="EC86" s="24"/>
      <c r="ED86" s="24"/>
      <c r="EE86" s="24"/>
      <c r="EF86" s="24"/>
      <c r="EG86" s="24"/>
      <c r="EH86" s="24"/>
      <c r="EI86" s="24"/>
      <c r="EJ86" s="24"/>
      <c r="EK86" s="24"/>
      <c r="EL86" s="24"/>
      <c r="EM86" s="24"/>
      <c r="EN86" s="24"/>
      <c r="EO86" s="24"/>
      <c r="EP86" s="24"/>
      <c r="EQ86" s="24"/>
      <c r="ER86" s="24"/>
      <c r="ES86" s="24"/>
      <c r="ET86" s="24"/>
      <c r="EU86" s="24"/>
      <c r="EV86" s="24"/>
      <c r="EW86" s="24"/>
      <c r="EX86" s="24"/>
      <c r="EY86" s="24"/>
      <c r="EZ86" s="24"/>
      <c r="FA86" s="24"/>
      <c r="FB86" s="24"/>
      <c r="FC86" s="24"/>
      <c r="FD86" s="24"/>
      <c r="FE86" s="24"/>
      <c r="FF86" s="24"/>
      <c r="FG86" s="24"/>
      <c r="FH86" s="24"/>
      <c r="FI86" s="24"/>
      <c r="FJ86" s="24"/>
      <c r="FK86" s="24"/>
      <c r="FL86" s="24"/>
      <c r="FM86" s="24"/>
      <c r="FN86" s="24"/>
      <c r="FO86" s="24"/>
      <c r="FP86" s="24"/>
      <c r="FQ86" s="24"/>
      <c r="FR86" s="24"/>
      <c r="FS86" s="24"/>
      <c r="FT86" s="24"/>
      <c r="FU86" s="24"/>
      <c r="FV86" s="24"/>
      <c r="FW86" s="24"/>
      <c r="FX86" s="24"/>
      <c r="FY86" s="24"/>
      <c r="FZ86" s="24"/>
      <c r="GA86" s="24"/>
      <c r="GB86" s="24"/>
      <c r="GC86" s="24"/>
      <c r="GD86" s="24"/>
      <c r="GE86" s="24"/>
      <c r="GF86" s="24"/>
      <c r="GG86" s="24"/>
      <c r="GH86" s="24"/>
      <c r="GI86" s="24"/>
      <c r="GJ86" s="24"/>
    </row>
    <row r="87" spans="1:192" ht="69.95" customHeight="1">
      <c r="B87" s="82" t="s">
        <v>86</v>
      </c>
      <c r="C87" s="81" t="s">
        <v>605</v>
      </c>
      <c r="D87" s="56">
        <v>295</v>
      </c>
      <c r="E87" s="81" t="str">
        <f t="shared" si="2"/>
        <v>5HF</v>
      </c>
      <c r="F87" s="79"/>
      <c r="G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c r="CA87" s="24"/>
      <c r="CB87" s="24"/>
      <c r="CC87" s="24"/>
      <c r="CD87" s="24"/>
      <c r="CE87" s="24"/>
      <c r="CF87" s="24"/>
      <c r="CG87" s="24"/>
      <c r="CH87" s="24"/>
      <c r="CI87" s="24"/>
      <c r="CJ87" s="24"/>
      <c r="CK87" s="24"/>
      <c r="CL87" s="24"/>
      <c r="CM87" s="24"/>
      <c r="CN87" s="24"/>
      <c r="CO87" s="24"/>
      <c r="CP87" s="24"/>
      <c r="CQ87" s="24"/>
      <c r="CR87" s="24"/>
      <c r="CS87" s="24"/>
      <c r="CT87" s="24"/>
      <c r="CU87" s="24"/>
      <c r="CV87" s="24"/>
      <c r="CW87" s="24"/>
      <c r="CX87" s="24"/>
      <c r="CY87" s="24"/>
      <c r="CZ87" s="24"/>
      <c r="DA87" s="24"/>
      <c r="DB87" s="24"/>
      <c r="DC87" s="24"/>
      <c r="DD87" s="24"/>
      <c r="DE87" s="24"/>
      <c r="DF87" s="24"/>
      <c r="DG87" s="24"/>
      <c r="DH87" s="24"/>
      <c r="DI87" s="24"/>
      <c r="DJ87" s="24"/>
      <c r="DK87" s="24"/>
      <c r="DL87" s="24"/>
      <c r="DM87" s="24"/>
      <c r="DN87" s="24"/>
      <c r="DO87" s="24"/>
      <c r="DP87" s="24"/>
      <c r="DQ87" s="24"/>
      <c r="DR87" s="24"/>
      <c r="DS87" s="24"/>
      <c r="DT87" s="24"/>
      <c r="DU87" s="24"/>
      <c r="DV87" s="24"/>
      <c r="DW87" s="24"/>
      <c r="DX87" s="24"/>
      <c r="DY87" s="24"/>
      <c r="DZ87" s="24"/>
      <c r="EA87" s="24"/>
      <c r="EB87" s="24"/>
      <c r="EC87" s="24"/>
      <c r="ED87" s="24"/>
      <c r="EE87" s="24"/>
      <c r="EF87" s="24"/>
      <c r="EG87" s="24"/>
      <c r="EH87" s="24"/>
      <c r="EI87" s="24"/>
      <c r="EJ87" s="24"/>
      <c r="EK87" s="24"/>
      <c r="EL87" s="24"/>
      <c r="EM87" s="24"/>
      <c r="EN87" s="24"/>
      <c r="EO87" s="24"/>
      <c r="EP87" s="24"/>
      <c r="EQ87" s="24"/>
      <c r="ER87" s="24"/>
      <c r="ES87" s="24"/>
      <c r="ET87" s="24"/>
      <c r="EU87" s="24"/>
      <c r="EV87" s="24"/>
      <c r="EW87" s="24"/>
      <c r="EX87" s="24"/>
      <c r="EY87" s="24"/>
      <c r="EZ87" s="24"/>
      <c r="FA87" s="24"/>
      <c r="FB87" s="24"/>
      <c r="FC87" s="24"/>
      <c r="FD87" s="24"/>
      <c r="FE87" s="24"/>
      <c r="FF87" s="24"/>
      <c r="FG87" s="24"/>
      <c r="FH87" s="24"/>
      <c r="FI87" s="24"/>
      <c r="FJ87" s="24"/>
      <c r="FK87" s="24"/>
      <c r="FL87" s="24"/>
      <c r="FM87" s="24"/>
      <c r="FN87" s="24"/>
      <c r="FO87" s="24"/>
      <c r="FP87" s="24"/>
      <c r="FQ87" s="24"/>
      <c r="FR87" s="24"/>
      <c r="FS87" s="24"/>
      <c r="FT87" s="24"/>
      <c r="FU87" s="24"/>
      <c r="FV87" s="24"/>
      <c r="FW87" s="24"/>
      <c r="FX87" s="24"/>
      <c r="FY87" s="24"/>
      <c r="FZ87" s="24"/>
      <c r="GA87" s="24"/>
      <c r="GB87" s="24"/>
      <c r="GC87" s="24"/>
      <c r="GD87" s="24"/>
      <c r="GE87" s="24"/>
      <c r="GF87" s="24"/>
      <c r="GG87" s="24"/>
      <c r="GH87" s="24"/>
      <c r="GI87" s="24"/>
      <c r="GJ87" s="24"/>
    </row>
    <row r="88" spans="1:192" ht="69.95" customHeight="1">
      <c r="B88" s="82" t="s">
        <v>88</v>
      </c>
      <c r="C88" s="81" t="s">
        <v>606</v>
      </c>
      <c r="D88" s="56">
        <v>295</v>
      </c>
      <c r="E88" s="81" t="str">
        <f t="shared" si="2"/>
        <v>5HC</v>
      </c>
      <c r="F88" s="79"/>
      <c r="G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c r="CA88" s="24"/>
      <c r="CB88" s="24"/>
      <c r="CC88" s="24"/>
      <c r="CD88" s="24"/>
      <c r="CE88" s="24"/>
      <c r="CF88" s="24"/>
      <c r="CG88" s="24"/>
      <c r="CH88" s="24"/>
      <c r="CI88" s="24"/>
      <c r="CJ88" s="24"/>
      <c r="CK88" s="24"/>
      <c r="CL88" s="24"/>
      <c r="CM88" s="24"/>
      <c r="CN88" s="24"/>
      <c r="CO88" s="24"/>
      <c r="CP88" s="24"/>
      <c r="CQ88" s="24"/>
      <c r="CR88" s="24"/>
      <c r="CS88" s="24"/>
      <c r="CT88" s="24"/>
      <c r="CU88" s="24"/>
      <c r="CV88" s="24"/>
      <c r="CW88" s="24"/>
      <c r="CX88" s="24"/>
      <c r="CY88" s="24"/>
      <c r="CZ88" s="24"/>
      <c r="DA88" s="24"/>
      <c r="DB88" s="24"/>
      <c r="DC88" s="24"/>
      <c r="DD88" s="24"/>
      <c r="DE88" s="24"/>
      <c r="DF88" s="24"/>
      <c r="DG88" s="24"/>
      <c r="DH88" s="24"/>
      <c r="DI88" s="24"/>
      <c r="DJ88" s="24"/>
      <c r="DK88" s="24"/>
      <c r="DL88" s="24"/>
      <c r="DM88" s="24"/>
      <c r="DN88" s="24"/>
      <c r="DO88" s="24"/>
      <c r="DP88" s="24"/>
      <c r="DQ88" s="24"/>
      <c r="DR88" s="24"/>
      <c r="DS88" s="24"/>
      <c r="DT88" s="24"/>
      <c r="DU88" s="24"/>
      <c r="DV88" s="24"/>
      <c r="DW88" s="24"/>
      <c r="DX88" s="24"/>
      <c r="DY88" s="24"/>
      <c r="DZ88" s="24"/>
      <c r="EA88" s="24"/>
      <c r="EB88" s="24"/>
      <c r="EC88" s="24"/>
      <c r="ED88" s="24"/>
      <c r="EE88" s="24"/>
      <c r="EF88" s="24"/>
      <c r="EG88" s="24"/>
      <c r="EH88" s="24"/>
      <c r="EI88" s="24"/>
      <c r="EJ88" s="24"/>
      <c r="EK88" s="24"/>
      <c r="EL88" s="24"/>
      <c r="EM88" s="24"/>
      <c r="EN88" s="24"/>
      <c r="EO88" s="24"/>
      <c r="EP88" s="24"/>
      <c r="EQ88" s="24"/>
      <c r="ER88" s="24"/>
      <c r="ES88" s="24"/>
      <c r="ET88" s="24"/>
      <c r="EU88" s="24"/>
      <c r="EV88" s="24"/>
      <c r="EW88" s="24"/>
      <c r="EX88" s="24"/>
      <c r="EY88" s="24"/>
      <c r="EZ88" s="24"/>
      <c r="FA88" s="24"/>
      <c r="FB88" s="24"/>
      <c r="FC88" s="24"/>
      <c r="FD88" s="24"/>
      <c r="FE88" s="24"/>
      <c r="FF88" s="24"/>
      <c r="FG88" s="24"/>
      <c r="FH88" s="24"/>
      <c r="FI88" s="24"/>
      <c r="FJ88" s="24"/>
      <c r="FK88" s="24"/>
      <c r="FL88" s="24"/>
      <c r="FM88" s="24"/>
      <c r="FN88" s="24"/>
      <c r="FO88" s="24"/>
      <c r="FP88" s="24"/>
      <c r="FQ88" s="24"/>
      <c r="FR88" s="24"/>
      <c r="FS88" s="24"/>
      <c r="FT88" s="24"/>
      <c r="FU88" s="24"/>
      <c r="FV88" s="24"/>
      <c r="FW88" s="24"/>
      <c r="FX88" s="24"/>
      <c r="FY88" s="24"/>
      <c r="FZ88" s="24"/>
      <c r="GA88" s="24"/>
      <c r="GB88" s="24"/>
      <c r="GC88" s="24"/>
      <c r="GD88" s="24"/>
      <c r="GE88" s="24"/>
      <c r="GF88" s="24"/>
      <c r="GG88" s="24"/>
      <c r="GH88" s="24"/>
      <c r="GI88" s="24"/>
      <c r="GJ88" s="24"/>
    </row>
    <row r="89" spans="1:192" ht="69.95" customHeight="1">
      <c r="B89" s="82" t="s">
        <v>89</v>
      </c>
      <c r="C89" s="81" t="s">
        <v>87</v>
      </c>
      <c r="D89" s="56">
        <v>295</v>
      </c>
      <c r="E89" s="81" t="str">
        <f t="shared" si="2"/>
        <v>5HD</v>
      </c>
      <c r="F89" s="79"/>
      <c r="G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c r="CA89" s="24"/>
      <c r="CB89" s="24"/>
      <c r="CC89" s="24"/>
      <c r="CD89" s="24"/>
      <c r="CE89" s="24"/>
      <c r="CF89" s="24"/>
      <c r="CG89" s="24"/>
      <c r="CH89" s="24"/>
      <c r="CI89" s="24"/>
      <c r="CJ89" s="24"/>
      <c r="CK89" s="24"/>
      <c r="CL89" s="24"/>
      <c r="CM89" s="24"/>
      <c r="CN89" s="24"/>
      <c r="CO89" s="24"/>
      <c r="CP89" s="24"/>
      <c r="CQ89" s="24"/>
      <c r="CR89" s="24"/>
      <c r="CS89" s="24"/>
      <c r="CT89" s="24"/>
      <c r="CU89" s="24"/>
      <c r="CV89" s="24"/>
      <c r="CW89" s="24"/>
      <c r="CX89" s="24"/>
      <c r="CY89" s="24"/>
      <c r="CZ89" s="24"/>
      <c r="DA89" s="24"/>
      <c r="DB89" s="24"/>
      <c r="DC89" s="24"/>
      <c r="DD89" s="24"/>
      <c r="DE89" s="24"/>
      <c r="DF89" s="24"/>
      <c r="DG89" s="24"/>
      <c r="DH89" s="24"/>
      <c r="DI89" s="24"/>
      <c r="DJ89" s="24"/>
      <c r="DK89" s="24"/>
      <c r="DL89" s="24"/>
      <c r="DM89" s="24"/>
      <c r="DN89" s="24"/>
      <c r="DO89" s="24"/>
      <c r="DP89" s="24"/>
      <c r="DQ89" s="24"/>
      <c r="DR89" s="24"/>
      <c r="DS89" s="24"/>
      <c r="DT89" s="24"/>
      <c r="DU89" s="24"/>
      <c r="DV89" s="24"/>
      <c r="DW89" s="24"/>
      <c r="DX89" s="24"/>
      <c r="DY89" s="24"/>
      <c r="DZ89" s="24"/>
      <c r="EA89" s="24"/>
      <c r="EB89" s="24"/>
      <c r="EC89" s="24"/>
      <c r="ED89" s="24"/>
      <c r="EE89" s="24"/>
      <c r="EF89" s="24"/>
      <c r="EG89" s="24"/>
      <c r="EH89" s="24"/>
      <c r="EI89" s="24"/>
      <c r="EJ89" s="24"/>
      <c r="EK89" s="24"/>
      <c r="EL89" s="24"/>
      <c r="EM89" s="24"/>
      <c r="EN89" s="24"/>
      <c r="EO89" s="24"/>
      <c r="EP89" s="24"/>
      <c r="EQ89" s="24"/>
      <c r="ER89" s="24"/>
      <c r="ES89" s="24"/>
      <c r="ET89" s="24"/>
      <c r="EU89" s="24"/>
      <c r="EV89" s="24"/>
      <c r="EW89" s="24"/>
      <c r="EX89" s="24"/>
      <c r="EY89" s="24"/>
      <c r="EZ89" s="24"/>
      <c r="FA89" s="24"/>
      <c r="FB89" s="24"/>
      <c r="FC89" s="24"/>
      <c r="FD89" s="24"/>
      <c r="FE89" s="24"/>
      <c r="FF89" s="24"/>
      <c r="FG89" s="24"/>
      <c r="FH89" s="24"/>
      <c r="FI89" s="24"/>
      <c r="FJ89" s="24"/>
      <c r="FK89" s="24"/>
      <c r="FL89" s="24"/>
      <c r="FM89" s="24"/>
      <c r="FN89" s="24"/>
      <c r="FO89" s="24"/>
      <c r="FP89" s="24"/>
      <c r="FQ89" s="24"/>
      <c r="FR89" s="24"/>
      <c r="FS89" s="24"/>
      <c r="FT89" s="24"/>
      <c r="FU89" s="24"/>
      <c r="FV89" s="24"/>
      <c r="FW89" s="24"/>
      <c r="FX89" s="24"/>
      <c r="FY89" s="24"/>
      <c r="FZ89" s="24"/>
      <c r="GA89" s="24"/>
      <c r="GB89" s="24"/>
      <c r="GC89" s="24"/>
      <c r="GD89" s="24"/>
      <c r="GE89" s="24"/>
      <c r="GF89" s="24"/>
      <c r="GG89" s="24"/>
      <c r="GH89" s="24"/>
      <c r="GI89" s="24"/>
      <c r="GJ89" s="24"/>
    </row>
    <row r="90" spans="1:192" ht="69.95" customHeight="1">
      <c r="B90" s="82" t="s">
        <v>90</v>
      </c>
      <c r="C90" s="81" t="s">
        <v>607</v>
      </c>
      <c r="D90" s="56">
        <v>295</v>
      </c>
      <c r="E90" s="81" t="str">
        <f t="shared" si="2"/>
        <v>5HE</v>
      </c>
      <c r="F90" s="79"/>
      <c r="G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c r="CA90" s="24"/>
      <c r="CB90" s="24"/>
      <c r="CC90" s="24"/>
      <c r="CD90" s="24"/>
      <c r="CE90" s="24"/>
      <c r="CF90" s="24"/>
      <c r="CG90" s="24"/>
      <c r="CH90" s="24"/>
      <c r="CI90" s="24"/>
      <c r="CJ90" s="24"/>
      <c r="CK90" s="24"/>
      <c r="CL90" s="24"/>
      <c r="CM90" s="24"/>
      <c r="CN90" s="24"/>
      <c r="CO90" s="24"/>
      <c r="CP90" s="24"/>
      <c r="CQ90" s="24"/>
      <c r="CR90" s="24"/>
      <c r="CS90" s="24"/>
      <c r="CT90" s="24"/>
      <c r="CU90" s="24"/>
      <c r="CV90" s="24"/>
      <c r="CW90" s="24"/>
      <c r="CX90" s="24"/>
      <c r="CY90" s="24"/>
      <c r="CZ90" s="24"/>
      <c r="DA90" s="24"/>
      <c r="DB90" s="24"/>
      <c r="DC90" s="24"/>
      <c r="DD90" s="24"/>
      <c r="DE90" s="24"/>
      <c r="DF90" s="24"/>
      <c r="DG90" s="24"/>
      <c r="DH90" s="24"/>
      <c r="DI90" s="24"/>
      <c r="DJ90" s="24"/>
      <c r="DK90" s="24"/>
      <c r="DL90" s="24"/>
      <c r="DM90" s="24"/>
      <c r="DN90" s="24"/>
      <c r="DO90" s="24"/>
      <c r="DP90" s="24"/>
      <c r="DQ90" s="24"/>
      <c r="DR90" s="24"/>
      <c r="DS90" s="24"/>
      <c r="DT90" s="24"/>
      <c r="DU90" s="24"/>
      <c r="DV90" s="24"/>
      <c r="DW90" s="24"/>
      <c r="DX90" s="24"/>
      <c r="DY90" s="24"/>
      <c r="DZ90" s="24"/>
      <c r="EA90" s="24"/>
      <c r="EB90" s="24"/>
      <c r="EC90" s="24"/>
      <c r="ED90" s="24"/>
      <c r="EE90" s="24"/>
      <c r="EF90" s="24"/>
      <c r="EG90" s="24"/>
      <c r="EH90" s="24"/>
      <c r="EI90" s="24"/>
      <c r="EJ90" s="24"/>
      <c r="EK90" s="24"/>
      <c r="EL90" s="24"/>
      <c r="EM90" s="24"/>
      <c r="EN90" s="24"/>
      <c r="EO90" s="24"/>
      <c r="EP90" s="24"/>
      <c r="EQ90" s="24"/>
      <c r="ER90" s="24"/>
      <c r="ES90" s="24"/>
      <c r="ET90" s="24"/>
      <c r="EU90" s="24"/>
      <c r="EV90" s="24"/>
      <c r="EW90" s="24"/>
      <c r="EX90" s="24"/>
      <c r="EY90" s="24"/>
      <c r="EZ90" s="24"/>
      <c r="FA90" s="24"/>
      <c r="FB90" s="24"/>
      <c r="FC90" s="24"/>
      <c r="FD90" s="24"/>
      <c r="FE90" s="24"/>
      <c r="FF90" s="24"/>
      <c r="FG90" s="24"/>
      <c r="FH90" s="24"/>
      <c r="FI90" s="24"/>
      <c r="FJ90" s="24"/>
      <c r="FK90" s="24"/>
      <c r="FL90" s="24"/>
      <c r="FM90" s="24"/>
      <c r="FN90" s="24"/>
      <c r="FO90" s="24"/>
      <c r="FP90" s="24"/>
      <c r="FQ90" s="24"/>
      <c r="FR90" s="24"/>
      <c r="FS90" s="24"/>
      <c r="FT90" s="24"/>
      <c r="FU90" s="24"/>
      <c r="FV90" s="24"/>
      <c r="FW90" s="24"/>
      <c r="FX90" s="24"/>
      <c r="FY90" s="24"/>
      <c r="FZ90" s="24"/>
      <c r="GA90" s="24"/>
      <c r="GB90" s="24"/>
      <c r="GC90" s="24"/>
      <c r="GD90" s="24"/>
      <c r="GE90" s="24"/>
      <c r="GF90" s="24"/>
      <c r="GG90" s="24"/>
      <c r="GH90" s="24"/>
      <c r="GI90" s="24"/>
      <c r="GJ90" s="24"/>
    </row>
    <row r="91" spans="1:192" ht="69.95" customHeight="1">
      <c r="B91" s="82" t="s">
        <v>92</v>
      </c>
      <c r="C91" s="81" t="s">
        <v>608</v>
      </c>
      <c r="D91" s="56">
        <v>295</v>
      </c>
      <c r="E91" s="81" t="str">
        <f t="shared" si="2"/>
        <v>5H5</v>
      </c>
      <c r="F91" s="79"/>
      <c r="G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c r="CA91" s="24"/>
      <c r="CB91" s="24"/>
      <c r="CC91" s="24"/>
      <c r="CD91" s="24"/>
      <c r="CE91" s="24"/>
      <c r="CF91" s="24"/>
      <c r="CG91" s="24"/>
      <c r="CH91" s="24"/>
      <c r="CI91" s="24"/>
      <c r="CJ91" s="24"/>
      <c r="CK91" s="24"/>
      <c r="CL91" s="24"/>
      <c r="CM91" s="24"/>
      <c r="CN91" s="24"/>
      <c r="CO91" s="24"/>
      <c r="CP91" s="24"/>
      <c r="CQ91" s="24"/>
      <c r="CR91" s="24"/>
      <c r="CS91" s="24"/>
      <c r="CT91" s="24"/>
      <c r="CU91" s="24"/>
      <c r="CV91" s="24"/>
      <c r="CW91" s="24"/>
      <c r="CX91" s="24"/>
      <c r="CY91" s="24"/>
      <c r="CZ91" s="24"/>
      <c r="DA91" s="24"/>
      <c r="DB91" s="24"/>
      <c r="DC91" s="24"/>
      <c r="DD91" s="24"/>
      <c r="DE91" s="24"/>
      <c r="DF91" s="24"/>
      <c r="DG91" s="24"/>
      <c r="DH91" s="24"/>
      <c r="DI91" s="24"/>
      <c r="DJ91" s="24"/>
      <c r="DK91" s="24"/>
      <c r="DL91" s="24"/>
      <c r="DM91" s="24"/>
      <c r="DN91" s="24"/>
      <c r="DO91" s="24"/>
      <c r="DP91" s="24"/>
      <c r="DQ91" s="24"/>
      <c r="DR91" s="24"/>
      <c r="DS91" s="24"/>
      <c r="DT91" s="24"/>
      <c r="DU91" s="24"/>
      <c r="DV91" s="24"/>
      <c r="DW91" s="24"/>
      <c r="DX91" s="24"/>
      <c r="DY91" s="24"/>
      <c r="DZ91" s="24"/>
      <c r="EA91" s="24"/>
      <c r="EB91" s="24"/>
      <c r="EC91" s="24"/>
      <c r="ED91" s="24"/>
      <c r="EE91" s="24"/>
      <c r="EF91" s="24"/>
      <c r="EG91" s="24"/>
      <c r="EH91" s="24"/>
      <c r="EI91" s="24"/>
      <c r="EJ91" s="24"/>
      <c r="EK91" s="24"/>
      <c r="EL91" s="24"/>
      <c r="EM91" s="24"/>
      <c r="EN91" s="24"/>
      <c r="EO91" s="24"/>
      <c r="EP91" s="24"/>
      <c r="EQ91" s="24"/>
      <c r="ER91" s="24"/>
      <c r="ES91" s="24"/>
      <c r="ET91" s="24"/>
      <c r="EU91" s="24"/>
      <c r="EV91" s="24"/>
      <c r="EW91" s="24"/>
      <c r="EX91" s="24"/>
      <c r="EY91" s="24"/>
      <c r="EZ91" s="24"/>
      <c r="FA91" s="24"/>
      <c r="FB91" s="24"/>
      <c r="FC91" s="24"/>
      <c r="FD91" s="24"/>
      <c r="FE91" s="24"/>
      <c r="FF91" s="24"/>
      <c r="FG91" s="24"/>
      <c r="FH91" s="24"/>
      <c r="FI91" s="24"/>
      <c r="FJ91" s="24"/>
      <c r="FK91" s="24"/>
      <c r="FL91" s="24"/>
      <c r="FM91" s="24"/>
      <c r="FN91" s="24"/>
      <c r="FO91" s="24"/>
      <c r="FP91" s="24"/>
      <c r="FQ91" s="24"/>
      <c r="FR91" s="24"/>
      <c r="FS91" s="24"/>
      <c r="FT91" s="24"/>
      <c r="FU91" s="24"/>
      <c r="FV91" s="24"/>
      <c r="FW91" s="24"/>
      <c r="FX91" s="24"/>
      <c r="FY91" s="24"/>
      <c r="FZ91" s="24"/>
      <c r="GA91" s="24"/>
      <c r="GB91" s="24"/>
      <c r="GC91" s="24"/>
      <c r="GD91" s="24"/>
      <c r="GE91" s="24"/>
      <c r="GF91" s="24"/>
      <c r="GG91" s="24"/>
      <c r="GH91" s="24"/>
      <c r="GI91" s="24"/>
      <c r="GJ91" s="24"/>
    </row>
    <row r="92" spans="1:192" ht="69.95" customHeight="1">
      <c r="B92" s="82" t="s">
        <v>93</v>
      </c>
      <c r="C92" s="81" t="s">
        <v>91</v>
      </c>
      <c r="D92" s="56">
        <v>295</v>
      </c>
      <c r="E92" s="81" t="str">
        <f t="shared" si="2"/>
        <v>5H6</v>
      </c>
      <c r="F92" s="79"/>
      <c r="G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c r="CA92" s="24"/>
      <c r="CB92" s="24"/>
      <c r="CC92" s="24"/>
      <c r="CD92" s="24"/>
      <c r="CE92" s="24"/>
      <c r="CF92" s="24"/>
      <c r="CG92" s="24"/>
      <c r="CH92" s="24"/>
      <c r="CI92" s="24"/>
      <c r="CJ92" s="24"/>
      <c r="CK92" s="24"/>
      <c r="CL92" s="24"/>
      <c r="CM92" s="24"/>
      <c r="CN92" s="24"/>
      <c r="CO92" s="24"/>
      <c r="CP92" s="24"/>
      <c r="CQ92" s="24"/>
      <c r="CR92" s="24"/>
      <c r="CS92" s="24"/>
      <c r="CT92" s="24"/>
      <c r="CU92" s="24"/>
      <c r="CV92" s="24"/>
      <c r="CW92" s="24"/>
      <c r="CX92" s="24"/>
      <c r="CY92" s="24"/>
      <c r="CZ92" s="24"/>
      <c r="DA92" s="24"/>
      <c r="DB92" s="24"/>
      <c r="DC92" s="24"/>
      <c r="DD92" s="24"/>
      <c r="DE92" s="24"/>
      <c r="DF92" s="24"/>
      <c r="DG92" s="24"/>
      <c r="DH92" s="24"/>
      <c r="DI92" s="24"/>
      <c r="DJ92" s="24"/>
      <c r="DK92" s="24"/>
      <c r="DL92" s="24"/>
      <c r="DM92" s="24"/>
      <c r="DN92" s="24"/>
      <c r="DO92" s="24"/>
      <c r="DP92" s="24"/>
      <c r="DQ92" s="24"/>
      <c r="DR92" s="24"/>
      <c r="DS92" s="24"/>
      <c r="DT92" s="24"/>
      <c r="DU92" s="24"/>
      <c r="DV92" s="24"/>
      <c r="DW92" s="24"/>
      <c r="DX92" s="24"/>
      <c r="DY92" s="24"/>
      <c r="DZ92" s="24"/>
      <c r="EA92" s="24"/>
      <c r="EB92" s="24"/>
      <c r="EC92" s="24"/>
      <c r="ED92" s="24"/>
      <c r="EE92" s="24"/>
      <c r="EF92" s="24"/>
      <c r="EG92" s="24"/>
      <c r="EH92" s="24"/>
      <c r="EI92" s="24"/>
      <c r="EJ92" s="24"/>
      <c r="EK92" s="24"/>
      <c r="EL92" s="24"/>
      <c r="EM92" s="24"/>
      <c r="EN92" s="24"/>
      <c r="EO92" s="24"/>
      <c r="EP92" s="24"/>
      <c r="EQ92" s="24"/>
      <c r="ER92" s="24"/>
      <c r="ES92" s="24"/>
      <c r="ET92" s="24"/>
      <c r="EU92" s="24"/>
      <c r="EV92" s="24"/>
      <c r="EW92" s="24"/>
      <c r="EX92" s="24"/>
      <c r="EY92" s="24"/>
      <c r="EZ92" s="24"/>
      <c r="FA92" s="24"/>
      <c r="FB92" s="24"/>
      <c r="FC92" s="24"/>
      <c r="FD92" s="24"/>
      <c r="FE92" s="24"/>
      <c r="FF92" s="24"/>
      <c r="FG92" s="24"/>
      <c r="FH92" s="24"/>
      <c r="FI92" s="24"/>
      <c r="FJ92" s="24"/>
      <c r="FK92" s="24"/>
      <c r="FL92" s="24"/>
      <c r="FM92" s="24"/>
      <c r="FN92" s="24"/>
      <c r="FO92" s="24"/>
      <c r="FP92" s="24"/>
      <c r="FQ92" s="24"/>
      <c r="FR92" s="24"/>
      <c r="FS92" s="24"/>
      <c r="FT92" s="24"/>
      <c r="FU92" s="24"/>
      <c r="FV92" s="24"/>
      <c r="FW92" s="24"/>
      <c r="FX92" s="24"/>
      <c r="FY92" s="24"/>
      <c r="FZ92" s="24"/>
      <c r="GA92" s="24"/>
      <c r="GB92" s="24"/>
      <c r="GC92" s="24"/>
      <c r="GD92" s="24"/>
      <c r="GE92" s="24"/>
      <c r="GF92" s="24"/>
      <c r="GG92" s="24"/>
      <c r="GH92" s="24"/>
      <c r="GI92" s="24"/>
      <c r="GJ92" s="24"/>
    </row>
    <row r="93" spans="1:192" ht="69.95" customHeight="1">
      <c r="B93" s="82" t="s">
        <v>94</v>
      </c>
      <c r="C93" s="81" t="s">
        <v>609</v>
      </c>
      <c r="D93" s="56">
        <v>295</v>
      </c>
      <c r="E93" s="81" t="str">
        <f t="shared" si="2"/>
        <v>5H7</v>
      </c>
      <c r="F93" s="79"/>
      <c r="G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c r="CA93" s="24"/>
      <c r="CB93" s="24"/>
      <c r="CC93" s="24"/>
      <c r="CD93" s="24"/>
      <c r="CE93" s="24"/>
      <c r="CF93" s="24"/>
      <c r="CG93" s="24"/>
      <c r="CH93" s="24"/>
      <c r="CI93" s="24"/>
      <c r="CJ93" s="24"/>
      <c r="CK93" s="24"/>
      <c r="CL93" s="24"/>
      <c r="CM93" s="24"/>
      <c r="CN93" s="24"/>
      <c r="CO93" s="24"/>
      <c r="CP93" s="24"/>
      <c r="CQ93" s="24"/>
      <c r="CR93" s="24"/>
      <c r="CS93" s="24"/>
      <c r="CT93" s="24"/>
      <c r="CU93" s="24"/>
      <c r="CV93" s="24"/>
      <c r="CW93" s="24"/>
      <c r="CX93" s="24"/>
      <c r="CY93" s="24"/>
      <c r="CZ93" s="24"/>
      <c r="DA93" s="24"/>
      <c r="DB93" s="24"/>
      <c r="DC93" s="24"/>
      <c r="DD93" s="24"/>
      <c r="DE93" s="24"/>
      <c r="DF93" s="24"/>
      <c r="DG93" s="24"/>
      <c r="DH93" s="24"/>
      <c r="DI93" s="24"/>
      <c r="DJ93" s="24"/>
      <c r="DK93" s="24"/>
      <c r="DL93" s="24"/>
      <c r="DM93" s="24"/>
      <c r="DN93" s="24"/>
      <c r="DO93" s="24"/>
      <c r="DP93" s="24"/>
      <c r="DQ93" s="24"/>
      <c r="DR93" s="24"/>
      <c r="DS93" s="24"/>
      <c r="DT93" s="24"/>
      <c r="DU93" s="24"/>
      <c r="DV93" s="24"/>
      <c r="DW93" s="24"/>
      <c r="DX93" s="24"/>
      <c r="DY93" s="24"/>
      <c r="DZ93" s="24"/>
      <c r="EA93" s="24"/>
      <c r="EB93" s="24"/>
      <c r="EC93" s="24"/>
      <c r="ED93" s="24"/>
      <c r="EE93" s="24"/>
      <c r="EF93" s="24"/>
      <c r="EG93" s="24"/>
      <c r="EH93" s="24"/>
      <c r="EI93" s="24"/>
      <c r="EJ93" s="24"/>
      <c r="EK93" s="24"/>
      <c r="EL93" s="24"/>
      <c r="EM93" s="24"/>
      <c r="EN93" s="24"/>
      <c r="EO93" s="24"/>
      <c r="EP93" s="24"/>
      <c r="EQ93" s="24"/>
      <c r="ER93" s="24"/>
      <c r="ES93" s="24"/>
      <c r="ET93" s="24"/>
      <c r="EU93" s="24"/>
      <c r="EV93" s="24"/>
      <c r="EW93" s="24"/>
      <c r="EX93" s="24"/>
      <c r="EY93" s="24"/>
      <c r="EZ93" s="24"/>
      <c r="FA93" s="24"/>
      <c r="FB93" s="24"/>
      <c r="FC93" s="24"/>
      <c r="FD93" s="24"/>
      <c r="FE93" s="24"/>
      <c r="FF93" s="24"/>
      <c r="FG93" s="24"/>
      <c r="FH93" s="24"/>
      <c r="FI93" s="24"/>
      <c r="FJ93" s="24"/>
      <c r="FK93" s="24"/>
      <c r="FL93" s="24"/>
      <c r="FM93" s="24"/>
      <c r="FN93" s="24"/>
      <c r="FO93" s="24"/>
      <c r="FP93" s="24"/>
      <c r="FQ93" s="24"/>
      <c r="FR93" s="24"/>
      <c r="FS93" s="24"/>
      <c r="FT93" s="24"/>
      <c r="FU93" s="24"/>
      <c r="FV93" s="24"/>
      <c r="FW93" s="24"/>
      <c r="FX93" s="24"/>
      <c r="FY93" s="24"/>
      <c r="FZ93" s="24"/>
      <c r="GA93" s="24"/>
      <c r="GB93" s="24"/>
      <c r="GC93" s="24"/>
      <c r="GD93" s="24"/>
      <c r="GE93" s="24"/>
      <c r="GF93" s="24"/>
      <c r="GG93" s="24"/>
      <c r="GH93" s="24"/>
      <c r="GI93" s="24"/>
      <c r="GJ93" s="24"/>
    </row>
    <row r="94" spans="1:192" ht="61.5" customHeight="1">
      <c r="B94" s="326" t="s">
        <v>356</v>
      </c>
      <c r="C94" s="327"/>
      <c r="D94" s="327"/>
      <c r="E94" s="327">
        <f t="shared" si="2"/>
        <v>0</v>
      </c>
      <c r="F94" s="328"/>
      <c r="G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c r="CA94" s="24"/>
      <c r="CB94" s="24"/>
      <c r="CC94" s="24"/>
      <c r="CD94" s="24"/>
      <c r="CE94" s="24"/>
      <c r="CF94" s="24"/>
      <c r="CG94" s="24"/>
      <c r="CH94" s="24"/>
      <c r="CI94" s="24"/>
      <c r="CJ94" s="24"/>
      <c r="CK94" s="24"/>
      <c r="CL94" s="24"/>
      <c r="CM94" s="24"/>
      <c r="CN94" s="24"/>
      <c r="CO94" s="24"/>
      <c r="CP94" s="24"/>
      <c r="CQ94" s="24"/>
      <c r="CR94" s="24"/>
      <c r="CS94" s="24"/>
      <c r="CT94" s="24"/>
      <c r="CU94" s="24"/>
      <c r="CV94" s="24"/>
      <c r="CW94" s="24"/>
      <c r="CX94" s="24"/>
      <c r="CY94" s="24"/>
      <c r="CZ94" s="24"/>
      <c r="DA94" s="24"/>
      <c r="DB94" s="24"/>
      <c r="DC94" s="24"/>
      <c r="DD94" s="24"/>
      <c r="DE94" s="24"/>
      <c r="DF94" s="24"/>
      <c r="DG94" s="24"/>
      <c r="DH94" s="24"/>
      <c r="DI94" s="24"/>
      <c r="DJ94" s="24"/>
      <c r="DK94" s="24"/>
      <c r="DL94" s="24"/>
      <c r="DM94" s="24"/>
      <c r="DN94" s="24"/>
      <c r="DO94" s="24"/>
      <c r="DP94" s="24"/>
      <c r="DQ94" s="24"/>
      <c r="DR94" s="24"/>
      <c r="DS94" s="24"/>
      <c r="DT94" s="24"/>
      <c r="DU94" s="24"/>
      <c r="DV94" s="24"/>
      <c r="DW94" s="24"/>
      <c r="DX94" s="24"/>
      <c r="DY94" s="24"/>
      <c r="DZ94" s="24"/>
      <c r="EA94" s="24"/>
      <c r="EB94" s="24"/>
      <c r="EC94" s="24"/>
      <c r="ED94" s="24"/>
      <c r="EE94" s="24"/>
      <c r="EF94" s="24"/>
      <c r="EG94" s="24"/>
      <c r="EH94" s="24"/>
      <c r="EI94" s="24"/>
      <c r="EJ94" s="24"/>
      <c r="EK94" s="24"/>
      <c r="EL94" s="24"/>
      <c r="EM94" s="24"/>
      <c r="EN94" s="24"/>
      <c r="EO94" s="24"/>
      <c r="EP94" s="24"/>
      <c r="EQ94" s="24"/>
      <c r="ER94" s="24"/>
      <c r="ES94" s="24"/>
      <c r="ET94" s="24"/>
      <c r="EU94" s="24"/>
      <c r="EV94" s="24"/>
      <c r="EW94" s="24"/>
      <c r="EX94" s="24"/>
      <c r="EY94" s="24"/>
      <c r="EZ94" s="24"/>
      <c r="FA94" s="24"/>
      <c r="FB94" s="24"/>
      <c r="FC94" s="24"/>
      <c r="FD94" s="24"/>
      <c r="FE94" s="24"/>
      <c r="FF94" s="24"/>
      <c r="FG94" s="24"/>
      <c r="FH94" s="24"/>
      <c r="FI94" s="24"/>
      <c r="FJ94" s="24"/>
      <c r="FK94" s="24"/>
      <c r="FL94" s="24"/>
      <c r="FM94" s="24"/>
      <c r="FN94" s="24"/>
      <c r="FO94" s="24"/>
      <c r="FP94" s="24"/>
      <c r="FQ94" s="24"/>
      <c r="FR94" s="24"/>
      <c r="FS94" s="24"/>
      <c r="FT94" s="24"/>
      <c r="FU94" s="24"/>
      <c r="FV94" s="24"/>
      <c r="FW94" s="24"/>
      <c r="FX94" s="24"/>
      <c r="FY94" s="24"/>
      <c r="FZ94" s="24"/>
      <c r="GA94" s="24"/>
      <c r="GB94" s="24"/>
      <c r="GC94" s="24"/>
      <c r="GD94" s="24"/>
      <c r="GE94" s="24"/>
      <c r="GF94" s="24"/>
      <c r="GG94" s="24"/>
      <c r="GH94" s="24"/>
      <c r="GI94" s="24"/>
      <c r="GJ94" s="24"/>
    </row>
    <row r="95" spans="1:192" s="35" customFormat="1" ht="69.95" customHeight="1">
      <c r="A95" s="115"/>
      <c r="B95" s="82" t="s">
        <v>50</v>
      </c>
      <c r="C95" s="81" t="s">
        <v>49</v>
      </c>
      <c r="D95" s="56">
        <v>0</v>
      </c>
      <c r="E95" s="81" t="str">
        <f t="shared" si="2"/>
        <v>5C6</v>
      </c>
      <c r="F95" s="79"/>
      <c r="G95" s="24"/>
      <c r="H95"/>
      <c r="I95" s="24"/>
      <c r="J95" s="24"/>
      <c r="K95" s="24"/>
      <c r="L95" s="24"/>
      <c r="M95" s="24"/>
      <c r="N95" s="24"/>
      <c r="O95" s="24"/>
      <c r="P95" s="24"/>
      <c r="Q95" s="24"/>
      <c r="R95" s="24"/>
      <c r="S95" s="24"/>
      <c r="T95" s="24"/>
    </row>
    <row r="96" spans="1:192" s="20" customFormat="1" ht="69.95" customHeight="1">
      <c r="A96" s="114"/>
      <c r="B96" s="82" t="s">
        <v>99</v>
      </c>
      <c r="C96" s="81" t="s">
        <v>400</v>
      </c>
      <c r="D96" s="56">
        <v>60</v>
      </c>
      <c r="E96" s="81" t="str">
        <f t="shared" si="2"/>
        <v>5J8</v>
      </c>
      <c r="F96" s="79"/>
      <c r="G96" s="24"/>
      <c r="H96"/>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c r="CA96" s="24"/>
      <c r="CB96" s="24"/>
      <c r="CC96" s="24"/>
      <c r="CD96" s="24"/>
      <c r="CE96" s="24"/>
      <c r="CF96" s="24"/>
      <c r="CG96" s="24"/>
      <c r="CH96" s="24"/>
      <c r="CI96" s="24"/>
      <c r="CJ96" s="24"/>
      <c r="CK96" s="24"/>
      <c r="CL96" s="24"/>
      <c r="CM96" s="24"/>
      <c r="CN96" s="24"/>
      <c r="CO96" s="24"/>
      <c r="CP96" s="24"/>
      <c r="CQ96" s="24"/>
      <c r="CR96" s="24"/>
      <c r="CS96" s="24"/>
      <c r="CT96" s="24"/>
      <c r="CU96" s="24"/>
      <c r="CV96" s="24"/>
      <c r="CW96" s="24"/>
      <c r="CX96" s="24"/>
      <c r="CY96" s="24"/>
      <c r="CZ96" s="24"/>
      <c r="DA96" s="24"/>
      <c r="DB96" s="24"/>
      <c r="DC96" s="24"/>
      <c r="DD96" s="24"/>
      <c r="DE96" s="24"/>
      <c r="DF96" s="24"/>
      <c r="DG96" s="24"/>
      <c r="DH96" s="24"/>
      <c r="DI96" s="24"/>
      <c r="DJ96" s="24"/>
      <c r="DK96" s="24"/>
      <c r="DL96" s="24"/>
      <c r="DM96" s="24"/>
      <c r="DN96" s="24"/>
      <c r="DO96" s="24"/>
      <c r="DP96" s="24"/>
      <c r="DQ96" s="24"/>
      <c r="DR96" s="24"/>
      <c r="DS96" s="24"/>
      <c r="DT96" s="24"/>
      <c r="DU96" s="24"/>
      <c r="DV96" s="24"/>
      <c r="DW96" s="24"/>
      <c r="DX96" s="24"/>
      <c r="DY96" s="24"/>
      <c r="DZ96" s="24"/>
      <c r="EA96" s="24"/>
      <c r="EB96" s="24"/>
      <c r="EC96" s="24"/>
      <c r="ED96" s="24"/>
      <c r="EE96" s="24"/>
      <c r="EF96" s="24"/>
      <c r="EG96" s="24"/>
      <c r="EH96" s="24"/>
      <c r="EI96" s="24"/>
      <c r="EJ96" s="24"/>
      <c r="EK96" s="24"/>
      <c r="EL96" s="24"/>
      <c r="EM96" s="24"/>
      <c r="EN96" s="24"/>
      <c r="EO96" s="24"/>
      <c r="EP96" s="24"/>
      <c r="EQ96" s="24"/>
      <c r="ER96" s="24"/>
      <c r="ES96" s="24"/>
      <c r="ET96" s="24"/>
      <c r="EU96" s="24"/>
      <c r="EV96" s="24"/>
      <c r="EW96" s="24"/>
      <c r="EX96" s="24"/>
      <c r="EY96" s="24"/>
      <c r="EZ96" s="24"/>
      <c r="FA96" s="24"/>
      <c r="FB96" s="24"/>
      <c r="FC96" s="24"/>
      <c r="FD96" s="24"/>
      <c r="FE96" s="24"/>
      <c r="FF96" s="24"/>
      <c r="FG96" s="24"/>
      <c r="FH96" s="24"/>
      <c r="FI96" s="24"/>
      <c r="FJ96" s="24"/>
      <c r="FK96" s="24"/>
      <c r="FL96" s="24"/>
      <c r="FM96" s="24"/>
      <c r="FN96" s="24"/>
      <c r="FO96" s="24"/>
      <c r="FP96" s="24"/>
      <c r="FQ96" s="24"/>
      <c r="FR96" s="24"/>
      <c r="FS96" s="24"/>
      <c r="FT96" s="24"/>
      <c r="FU96" s="24"/>
      <c r="FV96" s="24"/>
      <c r="FW96" s="24"/>
      <c r="FX96" s="24"/>
      <c r="FY96" s="24"/>
      <c r="FZ96" s="24"/>
      <c r="GA96" s="24"/>
      <c r="GB96" s="24"/>
      <c r="GC96" s="24"/>
      <c r="GD96" s="24"/>
      <c r="GE96" s="24"/>
      <c r="GF96" s="24"/>
      <c r="GG96" s="24"/>
      <c r="GH96" s="24"/>
      <c r="GI96" s="24"/>
      <c r="GJ96" s="24"/>
    </row>
    <row r="97" spans="1:192" s="20" customFormat="1" ht="69.95" customHeight="1">
      <c r="A97" s="114"/>
      <c r="B97" s="82" t="s">
        <v>100</v>
      </c>
      <c r="C97" s="81" t="s">
        <v>401</v>
      </c>
      <c r="D97" s="56">
        <v>60</v>
      </c>
      <c r="E97" s="81" t="str">
        <f t="shared" si="2"/>
        <v>5J9</v>
      </c>
      <c r="F97" s="79"/>
      <c r="G97" s="24"/>
      <c r="H97"/>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c r="CA97" s="24"/>
      <c r="CB97" s="24"/>
      <c r="CC97" s="24"/>
      <c r="CD97" s="24"/>
      <c r="CE97" s="24"/>
      <c r="CF97" s="24"/>
      <c r="CG97" s="24"/>
      <c r="CH97" s="24"/>
      <c r="CI97" s="24"/>
      <c r="CJ97" s="24"/>
      <c r="CK97" s="24"/>
      <c r="CL97" s="24"/>
      <c r="CM97" s="24"/>
      <c r="CN97" s="24"/>
      <c r="CO97" s="24"/>
      <c r="CP97" s="24"/>
      <c r="CQ97" s="24"/>
      <c r="CR97" s="24"/>
      <c r="CS97" s="24"/>
      <c r="CT97" s="24"/>
      <c r="CU97" s="24"/>
      <c r="CV97" s="24"/>
      <c r="CW97" s="24"/>
      <c r="CX97" s="24"/>
      <c r="CY97" s="24"/>
      <c r="CZ97" s="24"/>
      <c r="DA97" s="24"/>
      <c r="DB97" s="24"/>
      <c r="DC97" s="24"/>
      <c r="DD97" s="24"/>
      <c r="DE97" s="24"/>
      <c r="DF97" s="24"/>
      <c r="DG97" s="24"/>
      <c r="DH97" s="24"/>
      <c r="DI97" s="24"/>
      <c r="DJ97" s="24"/>
      <c r="DK97" s="24"/>
      <c r="DL97" s="24"/>
      <c r="DM97" s="24"/>
      <c r="DN97" s="24"/>
      <c r="DO97" s="24"/>
      <c r="DP97" s="24"/>
      <c r="DQ97" s="24"/>
      <c r="DR97" s="24"/>
      <c r="DS97" s="24"/>
      <c r="DT97" s="24"/>
      <c r="DU97" s="24"/>
      <c r="DV97" s="24"/>
      <c r="DW97" s="24"/>
      <c r="DX97" s="24"/>
      <c r="DY97" s="24"/>
      <c r="DZ97" s="24"/>
      <c r="EA97" s="24"/>
      <c r="EB97" s="24"/>
      <c r="EC97" s="24"/>
      <c r="ED97" s="24"/>
      <c r="EE97" s="24"/>
      <c r="EF97" s="24"/>
      <c r="EG97" s="24"/>
      <c r="EH97" s="24"/>
      <c r="EI97" s="24"/>
      <c r="EJ97" s="24"/>
      <c r="EK97" s="24"/>
      <c r="EL97" s="24"/>
      <c r="EM97" s="24"/>
      <c r="EN97" s="24"/>
      <c r="EO97" s="24"/>
      <c r="EP97" s="24"/>
      <c r="EQ97" s="24"/>
      <c r="ER97" s="24"/>
      <c r="ES97" s="24"/>
      <c r="ET97" s="24"/>
      <c r="EU97" s="24"/>
      <c r="EV97" s="24"/>
      <c r="EW97" s="24"/>
      <c r="EX97" s="24"/>
      <c r="EY97" s="24"/>
      <c r="EZ97" s="24"/>
      <c r="FA97" s="24"/>
      <c r="FB97" s="24"/>
      <c r="FC97" s="24"/>
      <c r="FD97" s="24"/>
      <c r="FE97" s="24"/>
      <c r="FF97" s="24"/>
      <c r="FG97" s="24"/>
      <c r="FH97" s="24"/>
      <c r="FI97" s="24"/>
      <c r="FJ97" s="24"/>
      <c r="FK97" s="24"/>
      <c r="FL97" s="24"/>
      <c r="FM97" s="24"/>
      <c r="FN97" s="24"/>
      <c r="FO97" s="24"/>
      <c r="FP97" s="24"/>
      <c r="FQ97" s="24"/>
      <c r="FR97" s="24"/>
      <c r="FS97" s="24"/>
      <c r="FT97" s="24"/>
      <c r="FU97" s="24"/>
      <c r="FV97" s="24"/>
      <c r="FW97" s="24"/>
      <c r="FX97" s="24"/>
      <c r="FY97" s="24"/>
      <c r="FZ97" s="24"/>
      <c r="GA97" s="24"/>
      <c r="GB97" s="24"/>
      <c r="GC97" s="24"/>
      <c r="GD97" s="24"/>
      <c r="GE97" s="24"/>
      <c r="GF97" s="24"/>
      <c r="GG97" s="24"/>
      <c r="GH97" s="24"/>
      <c r="GI97" s="24"/>
      <c r="GJ97" s="24"/>
    </row>
    <row r="98" spans="1:192" ht="69.95" customHeight="1">
      <c r="B98" s="82" t="s">
        <v>242</v>
      </c>
      <c r="C98" s="81" t="s">
        <v>515</v>
      </c>
      <c r="D98" s="56">
        <v>60</v>
      </c>
      <c r="E98" s="81" t="str">
        <f t="shared" si="2"/>
        <v>4RR</v>
      </c>
      <c r="F98" s="79"/>
      <c r="G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c r="CA98" s="24"/>
      <c r="CB98" s="24"/>
      <c r="CC98" s="24"/>
      <c r="CD98" s="24"/>
      <c r="CE98" s="24"/>
      <c r="CF98" s="24"/>
      <c r="CG98" s="24"/>
      <c r="CH98" s="24"/>
      <c r="CI98" s="24"/>
      <c r="CJ98" s="24"/>
      <c r="CK98" s="24"/>
      <c r="CL98" s="24"/>
      <c r="CM98" s="24"/>
      <c r="CN98" s="24"/>
      <c r="CO98" s="24"/>
      <c r="CP98" s="24"/>
      <c r="CQ98" s="24"/>
      <c r="CR98" s="24"/>
      <c r="CS98" s="24"/>
      <c r="CT98" s="24"/>
      <c r="CU98" s="24"/>
      <c r="CV98" s="24"/>
      <c r="CW98" s="24"/>
      <c r="CX98" s="24"/>
      <c r="CY98" s="24"/>
      <c r="CZ98" s="24"/>
      <c r="DA98" s="24"/>
      <c r="DB98" s="24"/>
      <c r="DC98" s="24"/>
      <c r="DD98" s="24"/>
      <c r="DE98" s="24"/>
      <c r="DF98" s="24"/>
      <c r="DG98" s="24"/>
      <c r="DH98" s="24"/>
      <c r="DI98" s="24"/>
      <c r="DJ98" s="24"/>
      <c r="DK98" s="24"/>
      <c r="DL98" s="24"/>
      <c r="DM98" s="24"/>
      <c r="DN98" s="24"/>
      <c r="DO98" s="24"/>
      <c r="DP98" s="24"/>
      <c r="DQ98" s="24"/>
      <c r="DR98" s="24"/>
      <c r="DS98" s="24"/>
      <c r="DT98" s="24"/>
      <c r="DU98" s="24"/>
      <c r="DV98" s="24"/>
      <c r="DW98" s="24"/>
      <c r="DX98" s="24"/>
      <c r="DY98" s="24"/>
      <c r="DZ98" s="24"/>
      <c r="EA98" s="24"/>
      <c r="EB98" s="24"/>
      <c r="EC98" s="24"/>
      <c r="ED98" s="24"/>
      <c r="EE98" s="24"/>
      <c r="EF98" s="24"/>
      <c r="EG98" s="24"/>
      <c r="EH98" s="24"/>
      <c r="EI98" s="24"/>
      <c r="EJ98" s="24"/>
      <c r="EK98" s="24"/>
      <c r="EL98" s="24"/>
      <c r="EM98" s="24"/>
      <c r="EN98" s="24"/>
      <c r="EO98" s="24"/>
      <c r="EP98" s="24"/>
      <c r="EQ98" s="24"/>
      <c r="ER98" s="24"/>
      <c r="ES98" s="24"/>
      <c r="ET98" s="24"/>
      <c r="EU98" s="24"/>
      <c r="EV98" s="24"/>
      <c r="EW98" s="24"/>
      <c r="EX98" s="24"/>
      <c r="EY98" s="24"/>
      <c r="EZ98" s="24"/>
      <c r="FA98" s="24"/>
      <c r="FB98" s="24"/>
      <c r="FC98" s="24"/>
      <c r="FD98" s="24"/>
      <c r="FE98" s="24"/>
      <c r="FF98" s="24"/>
      <c r="FG98" s="24"/>
      <c r="FH98" s="24"/>
      <c r="FI98" s="24"/>
      <c r="FJ98" s="24"/>
      <c r="FK98" s="24"/>
      <c r="FL98" s="24"/>
      <c r="FM98" s="24"/>
      <c r="FN98" s="24"/>
      <c r="FO98" s="24"/>
      <c r="FP98" s="24"/>
      <c r="FQ98" s="24"/>
      <c r="FR98" s="24"/>
      <c r="FS98" s="24"/>
      <c r="FT98" s="24"/>
      <c r="FU98" s="24"/>
      <c r="FV98" s="24"/>
      <c r="FW98" s="24"/>
      <c r="FX98" s="24"/>
      <c r="FY98" s="24"/>
      <c r="FZ98" s="24"/>
      <c r="GA98" s="24"/>
      <c r="GB98" s="24"/>
      <c r="GC98" s="24"/>
      <c r="GD98" s="24"/>
      <c r="GE98" s="24"/>
      <c r="GF98" s="24"/>
      <c r="GG98" s="24"/>
      <c r="GH98" s="24"/>
      <c r="GI98" s="24"/>
      <c r="GJ98" s="24"/>
    </row>
    <row r="99" spans="1:192" ht="69.95" customHeight="1">
      <c r="B99" s="82" t="s">
        <v>243</v>
      </c>
      <c r="C99" s="81" t="s">
        <v>399</v>
      </c>
      <c r="D99" s="56">
        <v>60</v>
      </c>
      <c r="E99" s="81" t="str">
        <f t="shared" si="2"/>
        <v>4YD</v>
      </c>
      <c r="F99" s="79"/>
      <c r="G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c r="CA99" s="24"/>
      <c r="CB99" s="24"/>
      <c r="CC99" s="24"/>
      <c r="CD99" s="24"/>
      <c r="CE99" s="24"/>
      <c r="CF99" s="24"/>
      <c r="CG99" s="24"/>
      <c r="CH99" s="24"/>
      <c r="CI99" s="24"/>
      <c r="CJ99" s="24"/>
      <c r="CK99" s="24"/>
      <c r="CL99" s="24"/>
      <c r="CM99" s="24"/>
      <c r="CN99" s="24"/>
      <c r="CO99" s="24"/>
      <c r="CP99" s="24"/>
      <c r="CQ99" s="24"/>
      <c r="CR99" s="24"/>
      <c r="CS99" s="24"/>
      <c r="CT99" s="24"/>
      <c r="CU99" s="24"/>
      <c r="CV99" s="24"/>
      <c r="CW99" s="24"/>
      <c r="CX99" s="24"/>
      <c r="CY99" s="24"/>
      <c r="CZ99" s="24"/>
      <c r="DA99" s="24"/>
      <c r="DB99" s="24"/>
      <c r="DC99" s="24"/>
      <c r="DD99" s="24"/>
      <c r="DE99" s="24"/>
      <c r="DF99" s="24"/>
      <c r="DG99" s="24"/>
      <c r="DH99" s="24"/>
      <c r="DI99" s="24"/>
      <c r="DJ99" s="24"/>
      <c r="DK99" s="24"/>
      <c r="DL99" s="24"/>
      <c r="DM99" s="24"/>
      <c r="DN99" s="24"/>
      <c r="DO99" s="24"/>
      <c r="DP99" s="24"/>
      <c r="DQ99" s="24"/>
      <c r="DR99" s="24"/>
      <c r="DS99" s="24"/>
      <c r="DT99" s="24"/>
      <c r="DU99" s="24"/>
      <c r="DV99" s="24"/>
      <c r="DW99" s="24"/>
      <c r="DX99" s="24"/>
      <c r="DY99" s="24"/>
      <c r="DZ99" s="24"/>
      <c r="EA99" s="24"/>
      <c r="EB99" s="24"/>
      <c r="EC99" s="24"/>
      <c r="ED99" s="24"/>
      <c r="EE99" s="24"/>
      <c r="EF99" s="24"/>
      <c r="EG99" s="24"/>
      <c r="EH99" s="24"/>
      <c r="EI99" s="24"/>
      <c r="EJ99" s="24"/>
      <c r="EK99" s="24"/>
      <c r="EL99" s="24"/>
      <c r="EM99" s="24"/>
      <c r="EN99" s="24"/>
      <c r="EO99" s="24"/>
      <c r="EP99" s="24"/>
      <c r="EQ99" s="24"/>
      <c r="ER99" s="24"/>
      <c r="ES99" s="24"/>
      <c r="ET99" s="24"/>
      <c r="EU99" s="24"/>
      <c r="EV99" s="24"/>
      <c r="EW99" s="24"/>
      <c r="EX99" s="24"/>
      <c r="EY99" s="24"/>
      <c r="EZ99" s="24"/>
      <c r="FA99" s="24"/>
      <c r="FB99" s="24"/>
      <c r="FC99" s="24"/>
      <c r="FD99" s="24"/>
      <c r="FE99" s="24"/>
      <c r="FF99" s="24"/>
      <c r="FG99" s="24"/>
      <c r="FH99" s="24"/>
      <c r="FI99" s="24"/>
      <c r="FJ99" s="24"/>
      <c r="FK99" s="24"/>
      <c r="FL99" s="24"/>
      <c r="FM99" s="24"/>
      <c r="FN99" s="24"/>
      <c r="FO99" s="24"/>
      <c r="FP99" s="24"/>
      <c r="FQ99" s="24"/>
      <c r="FR99" s="24"/>
      <c r="FS99" s="24"/>
      <c r="FT99" s="24"/>
      <c r="FU99" s="24"/>
      <c r="FV99" s="24"/>
      <c r="FW99" s="24"/>
      <c r="FX99" s="24"/>
      <c r="FY99" s="24"/>
      <c r="FZ99" s="24"/>
      <c r="GA99" s="24"/>
      <c r="GB99" s="24"/>
      <c r="GC99" s="24"/>
      <c r="GD99" s="24"/>
      <c r="GE99" s="24"/>
      <c r="GF99" s="24"/>
      <c r="GG99" s="24"/>
      <c r="GH99" s="24"/>
      <c r="GI99" s="24"/>
      <c r="GJ99" s="24"/>
    </row>
    <row r="100" spans="1:192" ht="61.5" customHeight="1">
      <c r="B100" s="326" t="s">
        <v>358</v>
      </c>
      <c r="C100" s="327"/>
      <c r="D100" s="327"/>
      <c r="E100" s="327">
        <f t="shared" si="2"/>
        <v>0</v>
      </c>
      <c r="F100" s="328"/>
      <c r="G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c r="CA100" s="24"/>
      <c r="CB100" s="24"/>
      <c r="CC100" s="24"/>
      <c r="CD100" s="24"/>
      <c r="CE100" s="24"/>
      <c r="CF100" s="24"/>
      <c r="CG100" s="24"/>
      <c r="CH100" s="24"/>
      <c r="CI100" s="24"/>
      <c r="CJ100" s="24"/>
      <c r="CK100" s="24"/>
      <c r="CL100" s="24"/>
      <c r="CM100" s="24"/>
      <c r="CN100" s="24"/>
      <c r="CO100" s="24"/>
      <c r="CP100" s="24"/>
      <c r="CQ100" s="24"/>
      <c r="CR100" s="24"/>
      <c r="CS100" s="24"/>
      <c r="CT100" s="24"/>
      <c r="CU100" s="24"/>
      <c r="CV100" s="24"/>
      <c r="CW100" s="24"/>
      <c r="CX100" s="24"/>
      <c r="CY100" s="24"/>
      <c r="CZ100" s="24"/>
      <c r="DA100" s="24"/>
      <c r="DB100" s="24"/>
      <c r="DC100" s="24"/>
      <c r="DD100" s="24"/>
      <c r="DE100" s="24"/>
      <c r="DF100" s="24"/>
      <c r="DG100" s="24"/>
      <c r="DH100" s="24"/>
      <c r="DI100" s="24"/>
      <c r="DJ100" s="24"/>
      <c r="DK100" s="24"/>
      <c r="DL100" s="24"/>
      <c r="DM100" s="24"/>
      <c r="DN100" s="24"/>
      <c r="DO100" s="24"/>
      <c r="DP100" s="24"/>
      <c r="DQ100" s="24"/>
      <c r="DR100" s="24"/>
      <c r="DS100" s="24"/>
      <c r="DT100" s="24"/>
      <c r="DU100" s="24"/>
      <c r="DV100" s="24"/>
      <c r="DW100" s="24"/>
      <c r="DX100" s="24"/>
      <c r="DY100" s="24"/>
      <c r="DZ100" s="24"/>
      <c r="EA100" s="24"/>
      <c r="EB100" s="24"/>
      <c r="EC100" s="24"/>
      <c r="ED100" s="24"/>
      <c r="EE100" s="24"/>
      <c r="EF100" s="24"/>
      <c r="EG100" s="24"/>
      <c r="EH100" s="24"/>
      <c r="EI100" s="24"/>
      <c r="EJ100" s="24"/>
      <c r="EK100" s="24"/>
      <c r="EL100" s="24"/>
      <c r="EM100" s="24"/>
      <c r="EN100" s="24"/>
      <c r="EO100" s="24"/>
      <c r="EP100" s="24"/>
      <c r="EQ100" s="24"/>
      <c r="ER100" s="24"/>
      <c r="ES100" s="24"/>
      <c r="ET100" s="24"/>
      <c r="EU100" s="24"/>
      <c r="EV100" s="24"/>
      <c r="EW100" s="24"/>
      <c r="EX100" s="24"/>
      <c r="EY100" s="24"/>
      <c r="EZ100" s="24"/>
      <c r="FA100" s="24"/>
      <c r="FB100" s="24"/>
      <c r="FC100" s="24"/>
      <c r="FD100" s="24"/>
      <c r="FE100" s="24"/>
      <c r="FF100" s="24"/>
      <c r="FG100" s="24"/>
      <c r="FH100" s="24"/>
      <c r="FI100" s="24"/>
      <c r="FJ100" s="24"/>
      <c r="FK100" s="24"/>
      <c r="FL100" s="24"/>
      <c r="FM100" s="24"/>
      <c r="FN100" s="24"/>
      <c r="FO100" s="24"/>
      <c r="FP100" s="24"/>
      <c r="FQ100" s="24"/>
      <c r="FR100" s="24"/>
      <c r="FS100" s="24"/>
      <c r="FT100" s="24"/>
      <c r="FU100" s="24"/>
      <c r="FV100" s="24"/>
      <c r="FW100" s="24"/>
      <c r="FX100" s="24"/>
      <c r="FY100" s="24"/>
      <c r="FZ100" s="24"/>
      <c r="GA100" s="24"/>
      <c r="GB100" s="24"/>
      <c r="GC100" s="24"/>
      <c r="GD100" s="24"/>
      <c r="GE100" s="24"/>
      <c r="GF100" s="24"/>
      <c r="GG100" s="24"/>
      <c r="GH100" s="24"/>
      <c r="GI100" s="24"/>
      <c r="GJ100" s="24"/>
    </row>
    <row r="101" spans="1:192" ht="69.95" customHeight="1">
      <c r="B101" s="82" t="s">
        <v>490</v>
      </c>
      <c r="C101" s="81" t="s">
        <v>402</v>
      </c>
      <c r="D101" s="56">
        <v>100</v>
      </c>
      <c r="E101" s="81" t="str">
        <f t="shared" si="2"/>
        <v>5DA</v>
      </c>
      <c r="F101" s="79"/>
      <c r="G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c r="BQ101" s="24"/>
      <c r="BR101" s="24"/>
      <c r="BS101" s="24"/>
      <c r="BT101" s="24"/>
      <c r="BU101" s="24"/>
      <c r="BV101" s="24"/>
      <c r="BW101" s="24"/>
      <c r="BX101" s="24"/>
      <c r="BY101" s="24"/>
      <c r="BZ101" s="24"/>
      <c r="CA101" s="24"/>
      <c r="CB101" s="24"/>
      <c r="CC101" s="24"/>
      <c r="CD101" s="24"/>
      <c r="CE101" s="24"/>
      <c r="CF101" s="24"/>
      <c r="CG101" s="24"/>
      <c r="CH101" s="24"/>
      <c r="CI101" s="24"/>
      <c r="CJ101" s="24"/>
      <c r="CK101" s="24"/>
      <c r="CL101" s="24"/>
      <c r="CM101" s="24"/>
      <c r="CN101" s="24"/>
      <c r="CO101" s="24"/>
      <c r="CP101" s="24"/>
      <c r="CQ101" s="24"/>
      <c r="CR101" s="24"/>
      <c r="CS101" s="24"/>
      <c r="CT101" s="24"/>
      <c r="CU101" s="24"/>
      <c r="CV101" s="24"/>
      <c r="CW101" s="24"/>
      <c r="CX101" s="24"/>
      <c r="CY101" s="24"/>
      <c r="CZ101" s="24"/>
      <c r="DA101" s="24"/>
      <c r="DB101" s="24"/>
      <c r="DC101" s="24"/>
      <c r="DD101" s="24"/>
      <c r="DE101" s="24"/>
      <c r="DF101" s="24"/>
      <c r="DG101" s="24"/>
      <c r="DH101" s="24"/>
      <c r="DI101" s="24"/>
      <c r="DJ101" s="24"/>
      <c r="DK101" s="24"/>
      <c r="DL101" s="24"/>
      <c r="DM101" s="24"/>
      <c r="DN101" s="24"/>
      <c r="DO101" s="24"/>
      <c r="DP101" s="24"/>
      <c r="DQ101" s="24"/>
      <c r="DR101" s="24"/>
      <c r="DS101" s="24"/>
      <c r="DT101" s="24"/>
      <c r="DU101" s="24"/>
      <c r="DV101" s="24"/>
      <c r="DW101" s="24"/>
      <c r="DX101" s="24"/>
      <c r="DY101" s="24"/>
      <c r="DZ101" s="24"/>
      <c r="EA101" s="24"/>
      <c r="EB101" s="24"/>
      <c r="EC101" s="24"/>
      <c r="ED101" s="24"/>
      <c r="EE101" s="24"/>
      <c r="EF101" s="24"/>
      <c r="EG101" s="24"/>
      <c r="EH101" s="24"/>
      <c r="EI101" s="24"/>
      <c r="EJ101" s="24"/>
      <c r="EK101" s="24"/>
      <c r="EL101" s="24"/>
      <c r="EM101" s="24"/>
      <c r="EN101" s="24"/>
      <c r="EO101" s="24"/>
      <c r="EP101" s="24"/>
      <c r="EQ101" s="24"/>
      <c r="ER101" s="24"/>
      <c r="ES101" s="24"/>
      <c r="ET101" s="24"/>
      <c r="EU101" s="24"/>
      <c r="EV101" s="24"/>
      <c r="EW101" s="24"/>
      <c r="EX101" s="24"/>
      <c r="EY101" s="24"/>
      <c r="EZ101" s="24"/>
      <c r="FA101" s="24"/>
      <c r="FB101" s="24"/>
      <c r="FC101" s="24"/>
      <c r="FD101" s="24"/>
      <c r="FE101" s="24"/>
      <c r="FF101" s="24"/>
      <c r="FG101" s="24"/>
      <c r="FH101" s="24"/>
      <c r="FI101" s="24"/>
      <c r="FJ101" s="24"/>
      <c r="FK101" s="24"/>
      <c r="FL101" s="24"/>
      <c r="FM101" s="24"/>
      <c r="FN101" s="24"/>
      <c r="FO101" s="24"/>
      <c r="FP101" s="24"/>
      <c r="FQ101" s="24"/>
      <c r="FR101" s="24"/>
      <c r="FS101" s="24"/>
      <c r="FT101" s="24"/>
      <c r="FU101" s="24"/>
      <c r="FV101" s="24"/>
      <c r="FW101" s="24"/>
      <c r="FX101" s="24"/>
      <c r="FY101" s="24"/>
      <c r="FZ101" s="24"/>
      <c r="GA101" s="24"/>
      <c r="GB101" s="24"/>
      <c r="GC101" s="24"/>
      <c r="GD101" s="24"/>
      <c r="GE101" s="24"/>
      <c r="GF101" s="24"/>
      <c r="GG101" s="24"/>
      <c r="GH101" s="24"/>
      <c r="GI101" s="24"/>
      <c r="GJ101" s="24"/>
    </row>
    <row r="102" spans="1:192" ht="69.95" customHeight="1">
      <c r="B102" s="82" t="s">
        <v>404</v>
      </c>
      <c r="C102" s="81" t="s">
        <v>82</v>
      </c>
      <c r="D102" s="56" t="s">
        <v>432</v>
      </c>
      <c r="E102" s="81" t="str">
        <f t="shared" si="2"/>
        <v>5DB</v>
      </c>
      <c r="F102" s="79"/>
      <c r="G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c r="BO102" s="24"/>
      <c r="BP102" s="24"/>
      <c r="BQ102" s="24"/>
      <c r="BR102" s="24"/>
      <c r="BS102" s="24"/>
      <c r="BT102" s="24"/>
      <c r="BU102" s="24"/>
      <c r="BV102" s="24"/>
      <c r="BW102" s="24"/>
      <c r="BX102" s="24"/>
      <c r="BY102" s="24"/>
      <c r="BZ102" s="24"/>
      <c r="CA102" s="24"/>
      <c r="CB102" s="24"/>
      <c r="CC102" s="24"/>
      <c r="CD102" s="24"/>
      <c r="CE102" s="24"/>
      <c r="CF102" s="24"/>
      <c r="CG102" s="24"/>
      <c r="CH102" s="24"/>
      <c r="CI102" s="24"/>
      <c r="CJ102" s="24"/>
      <c r="CK102" s="24"/>
      <c r="CL102" s="24"/>
      <c r="CM102" s="24"/>
      <c r="CN102" s="24"/>
      <c r="CO102" s="24"/>
      <c r="CP102" s="24"/>
      <c r="CQ102" s="24"/>
      <c r="CR102" s="24"/>
      <c r="CS102" s="24"/>
      <c r="CT102" s="24"/>
      <c r="CU102" s="24"/>
      <c r="CV102" s="24"/>
      <c r="CW102" s="24"/>
      <c r="CX102" s="24"/>
      <c r="CY102" s="24"/>
      <c r="CZ102" s="24"/>
      <c r="DA102" s="24"/>
      <c r="DB102" s="24"/>
      <c r="DC102" s="24"/>
      <c r="DD102" s="24"/>
      <c r="DE102" s="24"/>
      <c r="DF102" s="24"/>
      <c r="DG102" s="24"/>
      <c r="DH102" s="24"/>
      <c r="DI102" s="24"/>
      <c r="DJ102" s="24"/>
      <c r="DK102" s="24"/>
      <c r="DL102" s="24"/>
      <c r="DM102" s="24"/>
      <c r="DN102" s="24"/>
      <c r="DO102" s="24"/>
      <c r="DP102" s="24"/>
      <c r="DQ102" s="24"/>
      <c r="DR102" s="24"/>
      <c r="DS102" s="24"/>
      <c r="DT102" s="24"/>
      <c r="DU102" s="24"/>
      <c r="DV102" s="24"/>
      <c r="DW102" s="24"/>
      <c r="DX102" s="24"/>
      <c r="DY102" s="24"/>
      <c r="DZ102" s="24"/>
      <c r="EA102" s="24"/>
      <c r="EB102" s="24"/>
      <c r="EC102" s="24"/>
      <c r="ED102" s="24"/>
      <c r="EE102" s="24"/>
      <c r="EF102" s="24"/>
      <c r="EG102" s="24"/>
      <c r="EH102" s="24"/>
      <c r="EI102" s="24"/>
      <c r="EJ102" s="24"/>
      <c r="EK102" s="24"/>
      <c r="EL102" s="24"/>
      <c r="EM102" s="24"/>
      <c r="EN102" s="24"/>
      <c r="EO102" s="24"/>
      <c r="EP102" s="24"/>
      <c r="EQ102" s="24"/>
      <c r="ER102" s="24"/>
      <c r="ES102" s="24"/>
      <c r="ET102" s="24"/>
      <c r="EU102" s="24"/>
      <c r="EV102" s="24"/>
      <c r="EW102" s="24"/>
      <c r="EX102" s="24"/>
      <c r="EY102" s="24"/>
      <c r="EZ102" s="24"/>
      <c r="FA102" s="24"/>
      <c r="FB102" s="24"/>
      <c r="FC102" s="24"/>
      <c r="FD102" s="24"/>
      <c r="FE102" s="24"/>
      <c r="FF102" s="24"/>
      <c r="FG102" s="24"/>
      <c r="FH102" s="24"/>
      <c r="FI102" s="24"/>
      <c r="FJ102" s="24"/>
      <c r="FK102" s="24"/>
      <c r="FL102" s="24"/>
      <c r="FM102" s="24"/>
      <c r="FN102" s="24"/>
      <c r="FO102" s="24"/>
      <c r="FP102" s="24"/>
      <c r="FQ102" s="24"/>
      <c r="FR102" s="24"/>
      <c r="FS102" s="24"/>
      <c r="FT102" s="24"/>
      <c r="FU102" s="24"/>
      <c r="FV102" s="24"/>
      <c r="FW102" s="24"/>
      <c r="FX102" s="24"/>
      <c r="FY102" s="24"/>
      <c r="FZ102" s="24"/>
      <c r="GA102" s="24"/>
      <c r="GB102" s="24"/>
      <c r="GC102" s="24"/>
      <c r="GD102" s="24"/>
      <c r="GE102" s="24"/>
      <c r="GF102" s="24"/>
      <c r="GG102" s="24"/>
      <c r="GH102" s="24"/>
      <c r="GI102" s="24"/>
      <c r="GJ102" s="24"/>
    </row>
    <row r="103" spans="1:192" ht="69.95" customHeight="1">
      <c r="B103" s="82" t="s">
        <v>405</v>
      </c>
      <c r="C103" s="81" t="s">
        <v>403</v>
      </c>
      <c r="D103" s="56">
        <v>100</v>
      </c>
      <c r="E103" s="81" t="str">
        <f t="shared" si="2"/>
        <v>5DC</v>
      </c>
      <c r="F103" s="79"/>
      <c r="G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c r="BJ103" s="24"/>
      <c r="BK103" s="24"/>
      <c r="BL103" s="24"/>
      <c r="BM103" s="24"/>
      <c r="BN103" s="24"/>
      <c r="BO103" s="24"/>
      <c r="BP103" s="24"/>
      <c r="BQ103" s="24"/>
      <c r="BR103" s="24"/>
      <c r="BS103" s="24"/>
      <c r="BT103" s="24"/>
      <c r="BU103" s="24"/>
      <c r="BV103" s="24"/>
      <c r="BW103" s="24"/>
      <c r="BX103" s="24"/>
      <c r="BY103" s="24"/>
      <c r="BZ103" s="24"/>
      <c r="CA103" s="24"/>
      <c r="CB103" s="24"/>
      <c r="CC103" s="24"/>
      <c r="CD103" s="24"/>
      <c r="CE103" s="24"/>
      <c r="CF103" s="24"/>
      <c r="CG103" s="24"/>
      <c r="CH103" s="24"/>
      <c r="CI103" s="24"/>
      <c r="CJ103" s="24"/>
      <c r="CK103" s="24"/>
      <c r="CL103" s="24"/>
      <c r="CM103" s="24"/>
      <c r="CN103" s="24"/>
      <c r="CO103" s="24"/>
      <c r="CP103" s="24"/>
      <c r="CQ103" s="24"/>
      <c r="CR103" s="24"/>
      <c r="CS103" s="24"/>
      <c r="CT103" s="24"/>
      <c r="CU103" s="24"/>
      <c r="CV103" s="24"/>
      <c r="CW103" s="24"/>
      <c r="CX103" s="24"/>
      <c r="CY103" s="24"/>
      <c r="CZ103" s="24"/>
      <c r="DA103" s="24"/>
      <c r="DB103" s="24"/>
      <c r="DC103" s="24"/>
      <c r="DD103" s="24"/>
      <c r="DE103" s="24"/>
      <c r="DF103" s="24"/>
      <c r="DG103" s="24"/>
      <c r="DH103" s="24"/>
      <c r="DI103" s="24"/>
      <c r="DJ103" s="24"/>
      <c r="DK103" s="24"/>
      <c r="DL103" s="24"/>
      <c r="DM103" s="24"/>
      <c r="DN103" s="24"/>
      <c r="DO103" s="24"/>
      <c r="DP103" s="24"/>
      <c r="DQ103" s="24"/>
      <c r="DR103" s="24"/>
      <c r="DS103" s="24"/>
      <c r="DT103" s="24"/>
      <c r="DU103" s="24"/>
      <c r="DV103" s="24"/>
      <c r="DW103" s="24"/>
      <c r="DX103" s="24"/>
      <c r="DY103" s="24"/>
      <c r="DZ103" s="24"/>
      <c r="EA103" s="24"/>
      <c r="EB103" s="24"/>
      <c r="EC103" s="24"/>
      <c r="ED103" s="24"/>
      <c r="EE103" s="24"/>
      <c r="EF103" s="24"/>
      <c r="EG103" s="24"/>
      <c r="EH103" s="24"/>
      <c r="EI103" s="24"/>
      <c r="EJ103" s="24"/>
      <c r="EK103" s="24"/>
      <c r="EL103" s="24"/>
      <c r="EM103" s="24"/>
      <c r="EN103" s="24"/>
      <c r="EO103" s="24"/>
      <c r="EP103" s="24"/>
      <c r="EQ103" s="24"/>
      <c r="ER103" s="24"/>
      <c r="ES103" s="24"/>
      <c r="ET103" s="24"/>
      <c r="EU103" s="24"/>
      <c r="EV103" s="24"/>
      <c r="EW103" s="24"/>
      <c r="EX103" s="24"/>
      <c r="EY103" s="24"/>
      <c r="EZ103" s="24"/>
      <c r="FA103" s="24"/>
      <c r="FB103" s="24"/>
      <c r="FC103" s="24"/>
      <c r="FD103" s="24"/>
      <c r="FE103" s="24"/>
      <c r="FF103" s="24"/>
      <c r="FG103" s="24"/>
      <c r="FH103" s="24"/>
      <c r="FI103" s="24"/>
      <c r="FJ103" s="24"/>
      <c r="FK103" s="24"/>
      <c r="FL103" s="24"/>
      <c r="FM103" s="24"/>
      <c r="FN103" s="24"/>
      <c r="FO103" s="24"/>
      <c r="FP103" s="24"/>
      <c r="FQ103" s="24"/>
      <c r="FR103" s="24"/>
      <c r="FS103" s="24"/>
      <c r="FT103" s="24"/>
      <c r="FU103" s="24"/>
      <c r="FV103" s="24"/>
      <c r="FW103" s="24"/>
      <c r="FX103" s="24"/>
      <c r="FY103" s="24"/>
      <c r="FZ103" s="24"/>
      <c r="GA103" s="24"/>
      <c r="GB103" s="24"/>
      <c r="GC103" s="24"/>
      <c r="GD103" s="24"/>
      <c r="GE103" s="24"/>
      <c r="GF103" s="24"/>
      <c r="GG103" s="24"/>
      <c r="GH103" s="24"/>
      <c r="GI103" s="24"/>
      <c r="GJ103" s="24"/>
    </row>
    <row r="104" spans="1:192" ht="69.95" customHeight="1">
      <c r="B104" s="82" t="s">
        <v>513</v>
      </c>
      <c r="C104" s="81" t="s">
        <v>81</v>
      </c>
      <c r="D104" s="53" t="s">
        <v>431</v>
      </c>
      <c r="E104" s="81" t="str">
        <f t="shared" si="2"/>
        <v>5D9</v>
      </c>
      <c r="F104" s="79"/>
      <c r="G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c r="BS104" s="24"/>
      <c r="BT104" s="24"/>
      <c r="BU104" s="24"/>
      <c r="BV104" s="24"/>
      <c r="BW104" s="24"/>
      <c r="BX104" s="24"/>
      <c r="BY104" s="24"/>
      <c r="BZ104" s="24"/>
      <c r="CA104" s="24"/>
      <c r="CB104" s="24"/>
      <c r="CC104" s="24"/>
      <c r="CD104" s="24"/>
      <c r="CE104" s="24"/>
      <c r="CF104" s="24"/>
      <c r="CG104" s="24"/>
      <c r="CH104" s="24"/>
      <c r="CI104" s="24"/>
      <c r="CJ104" s="24"/>
      <c r="CK104" s="24"/>
      <c r="CL104" s="24"/>
      <c r="CM104" s="24"/>
      <c r="CN104" s="24"/>
      <c r="CO104" s="24"/>
      <c r="CP104" s="24"/>
      <c r="CQ104" s="24"/>
      <c r="CR104" s="24"/>
      <c r="CS104" s="24"/>
      <c r="CT104" s="24"/>
      <c r="CU104" s="24"/>
      <c r="CV104" s="24"/>
      <c r="CW104" s="24"/>
      <c r="CX104" s="24"/>
      <c r="CY104" s="24"/>
      <c r="CZ104" s="24"/>
      <c r="DA104" s="24"/>
      <c r="DB104" s="24"/>
      <c r="DC104" s="24"/>
      <c r="DD104" s="24"/>
      <c r="DE104" s="24"/>
      <c r="DF104" s="24"/>
      <c r="DG104" s="24"/>
      <c r="DH104" s="24"/>
      <c r="DI104" s="24"/>
      <c r="DJ104" s="24"/>
      <c r="DK104" s="24"/>
      <c r="DL104" s="24"/>
      <c r="DM104" s="24"/>
      <c r="DN104" s="24"/>
      <c r="DO104" s="24"/>
      <c r="DP104" s="24"/>
      <c r="DQ104" s="24"/>
      <c r="DR104" s="24"/>
      <c r="DS104" s="24"/>
      <c r="DT104" s="24"/>
      <c r="DU104" s="24"/>
      <c r="DV104" s="24"/>
      <c r="DW104" s="24"/>
      <c r="DX104" s="24"/>
      <c r="DY104" s="24"/>
      <c r="DZ104" s="24"/>
      <c r="EA104" s="24"/>
      <c r="EB104" s="24"/>
      <c r="EC104" s="24"/>
      <c r="ED104" s="24"/>
      <c r="EE104" s="24"/>
      <c r="EF104" s="24"/>
      <c r="EG104" s="24"/>
      <c r="EH104" s="24"/>
      <c r="EI104" s="24"/>
      <c r="EJ104" s="24"/>
      <c r="EK104" s="24"/>
      <c r="EL104" s="24"/>
      <c r="EM104" s="24"/>
      <c r="EN104" s="24"/>
      <c r="EO104" s="24"/>
      <c r="EP104" s="24"/>
      <c r="EQ104" s="24"/>
      <c r="ER104" s="24"/>
      <c r="ES104" s="24"/>
      <c r="ET104" s="24"/>
      <c r="EU104" s="24"/>
      <c r="EV104" s="24"/>
      <c r="EW104" s="24"/>
      <c r="EX104" s="24"/>
      <c r="EY104" s="24"/>
      <c r="EZ104" s="24"/>
      <c r="FA104" s="24"/>
      <c r="FB104" s="24"/>
      <c r="FC104" s="24"/>
      <c r="FD104" s="24"/>
      <c r="FE104" s="24"/>
      <c r="FF104" s="24"/>
      <c r="FG104" s="24"/>
      <c r="FH104" s="24"/>
      <c r="FI104" s="24"/>
      <c r="FJ104" s="24"/>
      <c r="FK104" s="24"/>
      <c r="FL104" s="24"/>
      <c r="FM104" s="24"/>
      <c r="FN104" s="24"/>
      <c r="FO104" s="24"/>
      <c r="FP104" s="24"/>
      <c r="FQ104" s="24"/>
      <c r="FR104" s="24"/>
      <c r="FS104" s="24"/>
      <c r="FT104" s="24"/>
      <c r="FU104" s="24"/>
      <c r="FV104" s="24"/>
      <c r="FW104" s="24"/>
      <c r="FX104" s="24"/>
      <c r="FY104" s="24"/>
      <c r="FZ104" s="24"/>
      <c r="GA104" s="24"/>
      <c r="GB104" s="24"/>
      <c r="GC104" s="24"/>
      <c r="GD104" s="24"/>
      <c r="GE104" s="24"/>
      <c r="GF104" s="24"/>
      <c r="GG104" s="24"/>
      <c r="GH104" s="24"/>
      <c r="GI104" s="24"/>
      <c r="GJ104" s="24"/>
    </row>
    <row r="105" spans="1:192" s="24" customFormat="1" ht="69.95" customHeight="1">
      <c r="B105" s="82" t="s">
        <v>560</v>
      </c>
      <c r="C105" s="81" t="s">
        <v>191</v>
      </c>
      <c r="D105" s="56">
        <v>100</v>
      </c>
      <c r="E105" s="81" t="str">
        <f t="shared" si="2"/>
        <v>5IF</v>
      </c>
      <c r="F105" s="79"/>
    </row>
    <row r="106" spans="1:192" s="24" customFormat="1" ht="69.95" customHeight="1">
      <c r="B106" s="82" t="s">
        <v>561</v>
      </c>
      <c r="C106" s="81" t="s">
        <v>192</v>
      </c>
      <c r="D106" s="56">
        <v>100</v>
      </c>
      <c r="E106" s="81" t="str">
        <f t="shared" si="2"/>
        <v>5IG</v>
      </c>
      <c r="F106" s="79"/>
    </row>
    <row r="107" spans="1:192" s="24" customFormat="1" ht="69.95" customHeight="1">
      <c r="B107" s="82" t="s">
        <v>552</v>
      </c>
      <c r="C107" s="81" t="s">
        <v>193</v>
      </c>
      <c r="D107" s="56">
        <v>100</v>
      </c>
      <c r="E107" s="81" t="str">
        <f t="shared" si="2"/>
        <v>5IK</v>
      </c>
      <c r="F107" s="79"/>
    </row>
    <row r="108" spans="1:192" ht="69.95" customHeight="1">
      <c r="B108" s="82" t="s">
        <v>553</v>
      </c>
      <c r="C108" s="81" t="s">
        <v>194</v>
      </c>
      <c r="D108" s="56">
        <v>100</v>
      </c>
      <c r="E108" s="81" t="str">
        <f t="shared" si="2"/>
        <v>5IM</v>
      </c>
      <c r="F108" s="79"/>
      <c r="G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c r="BT108" s="24"/>
      <c r="BU108" s="24"/>
      <c r="BV108" s="24"/>
      <c r="BW108" s="24"/>
      <c r="BX108" s="24"/>
      <c r="BY108" s="24"/>
      <c r="BZ108" s="24"/>
      <c r="CA108" s="24"/>
      <c r="CB108" s="24"/>
      <c r="CC108" s="24"/>
      <c r="CD108" s="24"/>
      <c r="CE108" s="24"/>
      <c r="CF108" s="24"/>
      <c r="CG108" s="24"/>
      <c r="CH108" s="24"/>
      <c r="CI108" s="24"/>
      <c r="CJ108" s="24"/>
      <c r="CK108" s="24"/>
      <c r="CL108" s="24"/>
      <c r="CM108" s="24"/>
      <c r="CN108" s="24"/>
      <c r="CO108" s="24"/>
      <c r="CP108" s="24"/>
      <c r="CQ108" s="24"/>
      <c r="CR108" s="24"/>
      <c r="CS108" s="24"/>
      <c r="CT108" s="24"/>
      <c r="CU108" s="24"/>
      <c r="CV108" s="24"/>
      <c r="CW108" s="24"/>
      <c r="CX108" s="24"/>
      <c r="CY108" s="24"/>
      <c r="CZ108" s="24"/>
      <c r="DA108" s="24"/>
      <c r="DB108" s="24"/>
      <c r="DC108" s="24"/>
      <c r="DD108" s="24"/>
      <c r="DE108" s="24"/>
      <c r="DF108" s="24"/>
      <c r="DG108" s="24"/>
      <c r="DH108" s="24"/>
      <c r="DI108" s="24"/>
      <c r="DJ108" s="24"/>
      <c r="DK108" s="24"/>
      <c r="DL108" s="24"/>
      <c r="DM108" s="24"/>
      <c r="DN108" s="24"/>
      <c r="DO108" s="24"/>
      <c r="DP108" s="24"/>
      <c r="DQ108" s="24"/>
      <c r="DR108" s="24"/>
      <c r="DS108" s="24"/>
      <c r="DT108" s="24"/>
      <c r="DU108" s="24"/>
      <c r="DV108" s="24"/>
      <c r="DW108" s="24"/>
      <c r="DX108" s="24"/>
      <c r="DY108" s="24"/>
      <c r="DZ108" s="24"/>
      <c r="EA108" s="24"/>
      <c r="EB108" s="24"/>
      <c r="EC108" s="24"/>
      <c r="ED108" s="24"/>
      <c r="EE108" s="24"/>
      <c r="EF108" s="24"/>
      <c r="EG108" s="24"/>
      <c r="EH108" s="24"/>
      <c r="EI108" s="24"/>
      <c r="EJ108" s="24"/>
      <c r="EK108" s="24"/>
      <c r="EL108" s="24"/>
      <c r="EM108" s="24"/>
      <c r="EN108" s="24"/>
      <c r="EO108" s="24"/>
      <c r="EP108" s="24"/>
      <c r="EQ108" s="24"/>
      <c r="ER108" s="24"/>
      <c r="ES108" s="24"/>
      <c r="ET108" s="24"/>
      <c r="EU108" s="24"/>
      <c r="EV108" s="24"/>
      <c r="EW108" s="24"/>
      <c r="EX108" s="24"/>
      <c r="EY108" s="24"/>
      <c r="EZ108" s="24"/>
      <c r="FA108" s="24"/>
      <c r="FB108" s="24"/>
      <c r="FC108" s="24"/>
      <c r="FD108" s="24"/>
      <c r="FE108" s="24"/>
      <c r="FF108" s="24"/>
      <c r="FG108" s="24"/>
      <c r="FH108" s="24"/>
      <c r="FI108" s="24"/>
      <c r="FJ108" s="24"/>
      <c r="FK108" s="24"/>
      <c r="FL108" s="24"/>
      <c r="FM108" s="24"/>
      <c r="FN108" s="24"/>
      <c r="FO108" s="24"/>
      <c r="FP108" s="24"/>
      <c r="FQ108" s="24"/>
      <c r="FR108" s="24"/>
      <c r="FS108" s="24"/>
      <c r="FT108" s="24"/>
      <c r="FU108" s="24"/>
      <c r="FV108" s="24"/>
      <c r="FW108" s="24"/>
      <c r="FX108" s="24"/>
      <c r="FY108" s="24"/>
      <c r="FZ108" s="24"/>
      <c r="GA108" s="24"/>
      <c r="GB108" s="24"/>
      <c r="GC108" s="24"/>
      <c r="GD108" s="24"/>
      <c r="GE108" s="24"/>
      <c r="GF108" s="24"/>
      <c r="GG108" s="24"/>
      <c r="GH108" s="24"/>
      <c r="GI108" s="24"/>
      <c r="GJ108" s="24"/>
    </row>
    <row r="109" spans="1:192" ht="69.95" customHeight="1">
      <c r="B109" s="82" t="s">
        <v>554</v>
      </c>
      <c r="C109" s="81" t="s">
        <v>195</v>
      </c>
      <c r="D109" s="56">
        <v>100</v>
      </c>
      <c r="E109" s="81" t="str">
        <f t="shared" si="2"/>
        <v>5IN</v>
      </c>
      <c r="F109" s="79"/>
      <c r="G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24"/>
      <c r="BF109" s="24"/>
      <c r="BG109" s="24"/>
      <c r="BH109" s="24"/>
      <c r="BI109" s="24"/>
      <c r="BJ109" s="24"/>
      <c r="BK109" s="24"/>
      <c r="BL109" s="24"/>
      <c r="BM109" s="24"/>
      <c r="BN109" s="24"/>
      <c r="BO109" s="24"/>
      <c r="BP109" s="24"/>
      <c r="BQ109" s="24"/>
      <c r="BR109" s="24"/>
      <c r="BS109" s="24"/>
      <c r="BT109" s="24"/>
      <c r="BU109" s="24"/>
      <c r="BV109" s="24"/>
      <c r="BW109" s="24"/>
      <c r="BX109" s="24"/>
      <c r="BY109" s="24"/>
      <c r="BZ109" s="24"/>
      <c r="CA109" s="24"/>
      <c r="CB109" s="24"/>
      <c r="CC109" s="24"/>
      <c r="CD109" s="24"/>
      <c r="CE109" s="24"/>
      <c r="CF109" s="24"/>
      <c r="CG109" s="24"/>
      <c r="CH109" s="24"/>
      <c r="CI109" s="24"/>
      <c r="CJ109" s="24"/>
      <c r="CK109" s="24"/>
      <c r="CL109" s="24"/>
      <c r="CM109" s="24"/>
      <c r="CN109" s="24"/>
      <c r="CO109" s="24"/>
      <c r="CP109" s="24"/>
      <c r="CQ109" s="24"/>
      <c r="CR109" s="24"/>
      <c r="CS109" s="24"/>
      <c r="CT109" s="24"/>
      <c r="CU109" s="24"/>
      <c r="CV109" s="24"/>
      <c r="CW109" s="24"/>
      <c r="CX109" s="24"/>
      <c r="CY109" s="24"/>
      <c r="CZ109" s="24"/>
      <c r="DA109" s="24"/>
      <c r="DB109" s="24"/>
      <c r="DC109" s="24"/>
      <c r="DD109" s="24"/>
      <c r="DE109" s="24"/>
      <c r="DF109" s="24"/>
      <c r="DG109" s="24"/>
      <c r="DH109" s="24"/>
      <c r="DI109" s="24"/>
      <c r="DJ109" s="24"/>
      <c r="DK109" s="24"/>
      <c r="DL109" s="24"/>
      <c r="DM109" s="24"/>
      <c r="DN109" s="24"/>
      <c r="DO109" s="24"/>
      <c r="DP109" s="24"/>
      <c r="DQ109" s="24"/>
      <c r="DR109" s="24"/>
      <c r="DS109" s="24"/>
      <c r="DT109" s="24"/>
      <c r="DU109" s="24"/>
      <c r="DV109" s="24"/>
      <c r="DW109" s="24"/>
      <c r="DX109" s="24"/>
      <c r="DY109" s="24"/>
      <c r="DZ109" s="24"/>
      <c r="EA109" s="24"/>
      <c r="EB109" s="24"/>
      <c r="EC109" s="24"/>
      <c r="ED109" s="24"/>
      <c r="EE109" s="24"/>
      <c r="EF109" s="24"/>
      <c r="EG109" s="24"/>
      <c r="EH109" s="24"/>
      <c r="EI109" s="24"/>
      <c r="EJ109" s="24"/>
      <c r="EK109" s="24"/>
      <c r="EL109" s="24"/>
      <c r="EM109" s="24"/>
      <c r="EN109" s="24"/>
      <c r="EO109" s="24"/>
      <c r="EP109" s="24"/>
      <c r="EQ109" s="24"/>
      <c r="ER109" s="24"/>
      <c r="ES109" s="24"/>
      <c r="ET109" s="24"/>
      <c r="EU109" s="24"/>
      <c r="EV109" s="24"/>
      <c r="EW109" s="24"/>
      <c r="EX109" s="24"/>
      <c r="EY109" s="24"/>
      <c r="EZ109" s="24"/>
      <c r="FA109" s="24"/>
      <c r="FB109" s="24"/>
      <c r="FC109" s="24"/>
      <c r="FD109" s="24"/>
      <c r="FE109" s="24"/>
      <c r="FF109" s="24"/>
      <c r="FG109" s="24"/>
      <c r="FH109" s="24"/>
      <c r="FI109" s="24"/>
      <c r="FJ109" s="24"/>
      <c r="FK109" s="24"/>
      <c r="FL109" s="24"/>
      <c r="FM109" s="24"/>
      <c r="FN109" s="24"/>
      <c r="FO109" s="24"/>
      <c r="FP109" s="24"/>
      <c r="FQ109" s="24"/>
      <c r="FR109" s="24"/>
      <c r="FS109" s="24"/>
      <c r="FT109" s="24"/>
      <c r="FU109" s="24"/>
      <c r="FV109" s="24"/>
      <c r="FW109" s="24"/>
      <c r="FX109" s="24"/>
      <c r="FY109" s="24"/>
      <c r="FZ109" s="24"/>
      <c r="GA109" s="24"/>
      <c r="GB109" s="24"/>
      <c r="GC109" s="24"/>
      <c r="GD109" s="24"/>
      <c r="GE109" s="24"/>
      <c r="GF109" s="24"/>
      <c r="GG109" s="24"/>
      <c r="GH109" s="24"/>
      <c r="GI109" s="24"/>
      <c r="GJ109" s="24"/>
    </row>
    <row r="110" spans="1:192" ht="69.95" customHeight="1">
      <c r="B110" s="82" t="s">
        <v>562</v>
      </c>
      <c r="C110" s="81" t="s">
        <v>196</v>
      </c>
      <c r="D110" s="56">
        <v>100</v>
      </c>
      <c r="E110" s="81" t="str">
        <f t="shared" si="2"/>
        <v>5IP</v>
      </c>
      <c r="F110" s="79"/>
      <c r="G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24"/>
      <c r="BF110" s="24"/>
      <c r="BG110" s="24"/>
      <c r="BH110" s="24"/>
      <c r="BI110" s="24"/>
      <c r="BJ110" s="24"/>
      <c r="BK110" s="24"/>
      <c r="BL110" s="24"/>
      <c r="BM110" s="24"/>
      <c r="BN110" s="24"/>
      <c r="BO110" s="24"/>
      <c r="BP110" s="24"/>
      <c r="BQ110" s="24"/>
      <c r="BR110" s="24"/>
      <c r="BS110" s="24"/>
      <c r="BT110" s="24"/>
      <c r="BU110" s="24"/>
      <c r="BV110" s="24"/>
      <c r="BW110" s="24"/>
      <c r="BX110" s="24"/>
      <c r="BY110" s="24"/>
      <c r="BZ110" s="24"/>
      <c r="CA110" s="24"/>
      <c r="CB110" s="24"/>
      <c r="CC110" s="24"/>
      <c r="CD110" s="24"/>
      <c r="CE110" s="24"/>
      <c r="CF110" s="24"/>
      <c r="CG110" s="24"/>
      <c r="CH110" s="24"/>
      <c r="CI110" s="24"/>
      <c r="CJ110" s="24"/>
      <c r="CK110" s="24"/>
      <c r="CL110" s="24"/>
      <c r="CM110" s="24"/>
      <c r="CN110" s="24"/>
      <c r="CO110" s="24"/>
      <c r="CP110" s="24"/>
      <c r="CQ110" s="24"/>
      <c r="CR110" s="24"/>
      <c r="CS110" s="24"/>
      <c r="CT110" s="24"/>
      <c r="CU110" s="24"/>
      <c r="CV110" s="24"/>
      <c r="CW110" s="24"/>
      <c r="CX110" s="24"/>
      <c r="CY110" s="24"/>
      <c r="CZ110" s="24"/>
      <c r="DA110" s="24"/>
      <c r="DB110" s="24"/>
      <c r="DC110" s="24"/>
      <c r="DD110" s="24"/>
      <c r="DE110" s="24"/>
      <c r="DF110" s="24"/>
      <c r="DG110" s="24"/>
      <c r="DH110" s="24"/>
      <c r="DI110" s="24"/>
      <c r="DJ110" s="24"/>
      <c r="DK110" s="24"/>
      <c r="DL110" s="24"/>
      <c r="DM110" s="24"/>
      <c r="DN110" s="24"/>
      <c r="DO110" s="24"/>
      <c r="DP110" s="24"/>
      <c r="DQ110" s="24"/>
      <c r="DR110" s="24"/>
      <c r="DS110" s="24"/>
      <c r="DT110" s="24"/>
      <c r="DU110" s="24"/>
      <c r="DV110" s="24"/>
      <c r="DW110" s="24"/>
      <c r="DX110" s="24"/>
      <c r="DY110" s="24"/>
      <c r="DZ110" s="24"/>
      <c r="EA110" s="24"/>
      <c r="EB110" s="24"/>
      <c r="EC110" s="24"/>
      <c r="ED110" s="24"/>
      <c r="EE110" s="24"/>
      <c r="EF110" s="24"/>
      <c r="EG110" s="24"/>
      <c r="EH110" s="24"/>
      <c r="EI110" s="24"/>
      <c r="EJ110" s="24"/>
      <c r="EK110" s="24"/>
      <c r="EL110" s="24"/>
      <c r="EM110" s="24"/>
      <c r="EN110" s="24"/>
      <c r="EO110" s="24"/>
      <c r="EP110" s="24"/>
      <c r="EQ110" s="24"/>
      <c r="ER110" s="24"/>
      <c r="ES110" s="24"/>
      <c r="ET110" s="24"/>
      <c r="EU110" s="24"/>
      <c r="EV110" s="24"/>
      <c r="EW110" s="24"/>
      <c r="EX110" s="24"/>
      <c r="EY110" s="24"/>
      <c r="EZ110" s="24"/>
      <c r="FA110" s="24"/>
      <c r="FB110" s="24"/>
      <c r="FC110" s="24"/>
      <c r="FD110" s="24"/>
      <c r="FE110" s="24"/>
      <c r="FF110" s="24"/>
      <c r="FG110" s="24"/>
      <c r="FH110" s="24"/>
      <c r="FI110" s="24"/>
      <c r="FJ110" s="24"/>
      <c r="FK110" s="24"/>
      <c r="FL110" s="24"/>
      <c r="FM110" s="24"/>
      <c r="FN110" s="24"/>
      <c r="FO110" s="24"/>
      <c r="FP110" s="24"/>
      <c r="FQ110" s="24"/>
      <c r="FR110" s="24"/>
      <c r="FS110" s="24"/>
      <c r="FT110" s="24"/>
      <c r="FU110" s="24"/>
      <c r="FV110" s="24"/>
      <c r="FW110" s="24"/>
      <c r="FX110" s="24"/>
      <c r="FY110" s="24"/>
      <c r="FZ110" s="24"/>
      <c r="GA110" s="24"/>
      <c r="GB110" s="24"/>
      <c r="GC110" s="24"/>
      <c r="GD110" s="24"/>
      <c r="GE110" s="24"/>
      <c r="GF110" s="24"/>
      <c r="GG110" s="24"/>
      <c r="GH110" s="24"/>
      <c r="GI110" s="24"/>
      <c r="GJ110" s="24"/>
    </row>
    <row r="111" spans="1:192" ht="69.95" customHeight="1">
      <c r="B111" s="82" t="s">
        <v>555</v>
      </c>
      <c r="C111" s="81" t="s">
        <v>197</v>
      </c>
      <c r="D111" s="56">
        <v>100</v>
      </c>
      <c r="E111" s="81" t="str">
        <f t="shared" si="2"/>
        <v>5IR</v>
      </c>
      <c r="F111" s="79"/>
      <c r="G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24"/>
      <c r="BF111" s="24"/>
      <c r="BG111" s="24"/>
      <c r="BH111" s="24"/>
      <c r="BI111" s="24"/>
      <c r="BJ111" s="24"/>
      <c r="BK111" s="24"/>
      <c r="BL111" s="24"/>
      <c r="BM111" s="24"/>
      <c r="BN111" s="24"/>
      <c r="BO111" s="24"/>
      <c r="BP111" s="24"/>
      <c r="BQ111" s="24"/>
      <c r="BR111" s="24"/>
      <c r="BS111" s="24"/>
      <c r="BT111" s="24"/>
      <c r="BU111" s="24"/>
      <c r="BV111" s="24"/>
      <c r="BW111" s="24"/>
      <c r="BX111" s="24"/>
      <c r="BY111" s="24"/>
      <c r="BZ111" s="24"/>
      <c r="CA111" s="24"/>
      <c r="CB111" s="24"/>
      <c r="CC111" s="24"/>
      <c r="CD111" s="24"/>
      <c r="CE111" s="24"/>
      <c r="CF111" s="24"/>
      <c r="CG111" s="24"/>
      <c r="CH111" s="24"/>
      <c r="CI111" s="24"/>
      <c r="CJ111" s="24"/>
      <c r="CK111" s="24"/>
      <c r="CL111" s="24"/>
      <c r="CM111" s="24"/>
      <c r="CN111" s="24"/>
      <c r="CO111" s="24"/>
      <c r="CP111" s="24"/>
      <c r="CQ111" s="24"/>
      <c r="CR111" s="24"/>
      <c r="CS111" s="24"/>
      <c r="CT111" s="24"/>
      <c r="CU111" s="24"/>
      <c r="CV111" s="24"/>
      <c r="CW111" s="24"/>
      <c r="CX111" s="24"/>
      <c r="CY111" s="24"/>
      <c r="CZ111" s="24"/>
      <c r="DA111" s="24"/>
      <c r="DB111" s="24"/>
      <c r="DC111" s="24"/>
      <c r="DD111" s="24"/>
      <c r="DE111" s="24"/>
      <c r="DF111" s="24"/>
      <c r="DG111" s="24"/>
      <c r="DH111" s="24"/>
      <c r="DI111" s="24"/>
      <c r="DJ111" s="24"/>
      <c r="DK111" s="24"/>
      <c r="DL111" s="24"/>
      <c r="DM111" s="24"/>
      <c r="DN111" s="24"/>
      <c r="DO111" s="24"/>
      <c r="DP111" s="24"/>
      <c r="DQ111" s="24"/>
      <c r="DR111" s="24"/>
      <c r="DS111" s="24"/>
      <c r="DT111" s="24"/>
      <c r="DU111" s="24"/>
      <c r="DV111" s="24"/>
      <c r="DW111" s="24"/>
      <c r="DX111" s="24"/>
      <c r="DY111" s="24"/>
      <c r="DZ111" s="24"/>
      <c r="EA111" s="24"/>
      <c r="EB111" s="24"/>
      <c r="EC111" s="24"/>
      <c r="ED111" s="24"/>
      <c r="EE111" s="24"/>
      <c r="EF111" s="24"/>
      <c r="EG111" s="24"/>
      <c r="EH111" s="24"/>
      <c r="EI111" s="24"/>
      <c r="EJ111" s="24"/>
      <c r="EK111" s="24"/>
      <c r="EL111" s="24"/>
      <c r="EM111" s="24"/>
      <c r="EN111" s="24"/>
      <c r="EO111" s="24"/>
      <c r="EP111" s="24"/>
      <c r="EQ111" s="24"/>
      <c r="ER111" s="24"/>
      <c r="ES111" s="24"/>
      <c r="ET111" s="24"/>
      <c r="EU111" s="24"/>
      <c r="EV111" s="24"/>
      <c r="EW111" s="24"/>
      <c r="EX111" s="24"/>
      <c r="EY111" s="24"/>
      <c r="EZ111" s="24"/>
      <c r="FA111" s="24"/>
      <c r="FB111" s="24"/>
      <c r="FC111" s="24"/>
      <c r="FD111" s="24"/>
      <c r="FE111" s="24"/>
      <c r="FF111" s="24"/>
      <c r="FG111" s="24"/>
      <c r="FH111" s="24"/>
      <c r="FI111" s="24"/>
      <c r="FJ111" s="24"/>
      <c r="FK111" s="24"/>
      <c r="FL111" s="24"/>
      <c r="FM111" s="24"/>
      <c r="FN111" s="24"/>
      <c r="FO111" s="24"/>
      <c r="FP111" s="24"/>
      <c r="FQ111" s="24"/>
      <c r="FR111" s="24"/>
      <c r="FS111" s="24"/>
      <c r="FT111" s="24"/>
      <c r="FU111" s="24"/>
      <c r="FV111" s="24"/>
      <c r="FW111" s="24"/>
      <c r="FX111" s="24"/>
      <c r="FY111" s="24"/>
      <c r="FZ111" s="24"/>
      <c r="GA111" s="24"/>
      <c r="GB111" s="24"/>
      <c r="GC111" s="24"/>
      <c r="GD111" s="24"/>
      <c r="GE111" s="24"/>
      <c r="GF111" s="24"/>
      <c r="GG111" s="24"/>
      <c r="GH111" s="24"/>
      <c r="GI111" s="24"/>
      <c r="GJ111" s="24"/>
    </row>
    <row r="112" spans="1:192" ht="61.5" customHeight="1">
      <c r="B112" s="326" t="s">
        <v>357</v>
      </c>
      <c r="C112" s="327"/>
      <c r="D112" s="327"/>
      <c r="E112" s="327">
        <f t="shared" si="2"/>
        <v>0</v>
      </c>
      <c r="F112" s="328"/>
      <c r="G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4"/>
      <c r="BF112" s="24"/>
      <c r="BG112" s="24"/>
      <c r="BH112" s="24"/>
      <c r="BI112" s="24"/>
      <c r="BJ112" s="24"/>
      <c r="BK112" s="24"/>
      <c r="BL112" s="24"/>
      <c r="BM112" s="24"/>
      <c r="BN112" s="24"/>
      <c r="BO112" s="24"/>
      <c r="BP112" s="24"/>
      <c r="BQ112" s="24"/>
      <c r="BR112" s="24"/>
      <c r="BS112" s="24"/>
      <c r="BT112" s="24"/>
      <c r="BU112" s="24"/>
      <c r="BV112" s="24"/>
      <c r="BW112" s="24"/>
      <c r="BX112" s="24"/>
      <c r="BY112" s="24"/>
      <c r="BZ112" s="24"/>
      <c r="CA112" s="24"/>
      <c r="CB112" s="24"/>
      <c r="CC112" s="24"/>
      <c r="CD112" s="24"/>
      <c r="CE112" s="24"/>
      <c r="CF112" s="24"/>
      <c r="CG112" s="24"/>
      <c r="CH112" s="24"/>
      <c r="CI112" s="24"/>
      <c r="CJ112" s="24"/>
      <c r="CK112" s="24"/>
      <c r="CL112" s="24"/>
      <c r="CM112" s="24"/>
      <c r="CN112" s="24"/>
      <c r="CO112" s="24"/>
      <c r="CP112" s="24"/>
      <c r="CQ112" s="24"/>
      <c r="CR112" s="24"/>
      <c r="CS112" s="24"/>
      <c r="CT112" s="24"/>
      <c r="CU112" s="24"/>
      <c r="CV112" s="24"/>
      <c r="CW112" s="24"/>
      <c r="CX112" s="24"/>
      <c r="CY112" s="24"/>
      <c r="CZ112" s="24"/>
      <c r="DA112" s="24"/>
      <c r="DB112" s="24"/>
      <c r="DC112" s="24"/>
      <c r="DD112" s="24"/>
      <c r="DE112" s="24"/>
      <c r="DF112" s="24"/>
      <c r="DG112" s="24"/>
      <c r="DH112" s="24"/>
      <c r="DI112" s="24"/>
      <c r="DJ112" s="24"/>
      <c r="DK112" s="24"/>
      <c r="DL112" s="24"/>
      <c r="DM112" s="24"/>
      <c r="DN112" s="24"/>
      <c r="DO112" s="24"/>
      <c r="DP112" s="24"/>
      <c r="DQ112" s="24"/>
      <c r="DR112" s="24"/>
      <c r="DS112" s="24"/>
      <c r="DT112" s="24"/>
      <c r="DU112" s="24"/>
      <c r="DV112" s="24"/>
      <c r="DW112" s="24"/>
      <c r="DX112" s="24"/>
      <c r="DY112" s="24"/>
      <c r="DZ112" s="24"/>
      <c r="EA112" s="24"/>
      <c r="EB112" s="24"/>
      <c r="EC112" s="24"/>
      <c r="ED112" s="24"/>
      <c r="EE112" s="24"/>
      <c r="EF112" s="24"/>
      <c r="EG112" s="24"/>
      <c r="EH112" s="24"/>
      <c r="EI112" s="24"/>
      <c r="EJ112" s="24"/>
      <c r="EK112" s="24"/>
      <c r="EL112" s="24"/>
      <c r="EM112" s="24"/>
      <c r="EN112" s="24"/>
      <c r="EO112" s="24"/>
      <c r="EP112" s="24"/>
      <c r="EQ112" s="24"/>
      <c r="ER112" s="24"/>
      <c r="ES112" s="24"/>
      <c r="ET112" s="24"/>
      <c r="EU112" s="24"/>
      <c r="EV112" s="24"/>
      <c r="EW112" s="24"/>
      <c r="EX112" s="24"/>
      <c r="EY112" s="24"/>
      <c r="EZ112" s="24"/>
      <c r="FA112" s="24"/>
      <c r="FB112" s="24"/>
      <c r="FC112" s="24"/>
      <c r="FD112" s="24"/>
      <c r="FE112" s="24"/>
      <c r="FF112" s="24"/>
      <c r="FG112" s="24"/>
      <c r="FH112" s="24"/>
      <c r="FI112" s="24"/>
      <c r="FJ112" s="24"/>
      <c r="FK112" s="24"/>
      <c r="FL112" s="24"/>
      <c r="FM112" s="24"/>
      <c r="FN112" s="24"/>
      <c r="FO112" s="24"/>
      <c r="FP112" s="24"/>
      <c r="FQ112" s="24"/>
      <c r="FR112" s="24"/>
      <c r="FS112" s="24"/>
      <c r="FT112" s="24"/>
      <c r="FU112" s="24"/>
      <c r="FV112" s="24"/>
      <c r="FW112" s="24"/>
      <c r="FX112" s="24"/>
      <c r="FY112" s="24"/>
      <c r="FZ112" s="24"/>
      <c r="GA112" s="24"/>
      <c r="GB112" s="24"/>
      <c r="GC112" s="24"/>
      <c r="GD112" s="24"/>
      <c r="GE112" s="24"/>
      <c r="GF112" s="24"/>
      <c r="GG112" s="24"/>
      <c r="GH112" s="24"/>
      <c r="GI112" s="24"/>
      <c r="GJ112" s="24"/>
    </row>
    <row r="113" spans="2:192" s="256" customFormat="1" ht="105.75" customHeight="1">
      <c r="B113" s="82" t="s">
        <v>714</v>
      </c>
      <c r="C113" s="81" t="s">
        <v>712</v>
      </c>
      <c r="D113" s="56" t="s">
        <v>432</v>
      </c>
      <c r="E113" s="81" t="str">
        <f t="shared" si="2"/>
        <v>5FA</v>
      </c>
      <c r="F113" s="79"/>
      <c r="G113" s="24"/>
      <c r="H113"/>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4"/>
      <c r="BE113" s="24"/>
      <c r="BF113" s="24"/>
      <c r="BG113" s="24"/>
      <c r="BH113" s="24"/>
      <c r="BI113" s="24"/>
      <c r="BJ113" s="24"/>
      <c r="BK113" s="24"/>
      <c r="BL113" s="24"/>
      <c r="BM113" s="24"/>
      <c r="BN113" s="24"/>
      <c r="BO113" s="24"/>
      <c r="BP113" s="24"/>
      <c r="BQ113" s="24"/>
      <c r="BR113" s="24"/>
      <c r="BS113" s="24"/>
      <c r="BT113" s="24"/>
      <c r="BU113" s="24"/>
      <c r="BV113" s="24"/>
      <c r="BW113" s="24"/>
      <c r="BX113" s="24"/>
      <c r="BY113" s="24"/>
      <c r="BZ113" s="24"/>
      <c r="CA113" s="24"/>
      <c r="CB113" s="24"/>
      <c r="CC113" s="24"/>
      <c r="CD113" s="24"/>
      <c r="CE113" s="24"/>
      <c r="CF113" s="24"/>
      <c r="CG113" s="24"/>
      <c r="CH113" s="24"/>
      <c r="CI113" s="24"/>
      <c r="CJ113" s="24"/>
      <c r="CK113" s="24"/>
      <c r="CL113" s="24"/>
      <c r="CM113" s="24"/>
      <c r="CN113" s="24"/>
      <c r="CO113" s="24"/>
      <c r="CP113" s="24"/>
      <c r="CQ113" s="24"/>
      <c r="CR113" s="24"/>
      <c r="CS113" s="24"/>
      <c r="CT113" s="24"/>
      <c r="CU113" s="24"/>
      <c r="CV113" s="24"/>
      <c r="CW113" s="24"/>
      <c r="CX113" s="24"/>
      <c r="CY113" s="24"/>
      <c r="CZ113" s="24"/>
      <c r="DA113" s="24"/>
      <c r="DB113" s="24"/>
      <c r="DC113" s="24"/>
      <c r="DD113" s="24"/>
      <c r="DE113" s="24"/>
      <c r="DF113" s="24"/>
      <c r="DG113" s="24"/>
      <c r="DH113" s="24"/>
      <c r="DI113" s="24"/>
      <c r="DJ113" s="24"/>
      <c r="DK113" s="24"/>
      <c r="DL113" s="24"/>
      <c r="DM113" s="24"/>
      <c r="DN113" s="24"/>
      <c r="DO113" s="24"/>
      <c r="DP113" s="24"/>
      <c r="DQ113" s="24"/>
      <c r="DR113" s="24"/>
      <c r="DS113" s="24"/>
      <c r="DT113" s="24"/>
      <c r="DU113" s="24"/>
      <c r="DV113" s="24"/>
      <c r="DW113" s="24"/>
      <c r="DX113" s="24"/>
      <c r="DY113" s="24"/>
      <c r="DZ113" s="24"/>
      <c r="EA113" s="24"/>
      <c r="EB113" s="24"/>
      <c r="EC113" s="24"/>
      <c r="ED113" s="24"/>
      <c r="EE113" s="24"/>
      <c r="EF113" s="24"/>
      <c r="EG113" s="24"/>
      <c r="EH113" s="24"/>
      <c r="EI113" s="24"/>
      <c r="EJ113" s="24"/>
      <c r="EK113" s="24"/>
      <c r="EL113" s="24"/>
      <c r="EM113" s="24"/>
      <c r="EN113" s="24"/>
      <c r="EO113" s="24"/>
      <c r="EP113" s="24"/>
      <c r="EQ113" s="24"/>
      <c r="ER113" s="24"/>
      <c r="ES113" s="24"/>
      <c r="ET113" s="24"/>
      <c r="EU113" s="24"/>
      <c r="EV113" s="24"/>
      <c r="EW113" s="24"/>
      <c r="EX113" s="24"/>
      <c r="EY113" s="24"/>
      <c r="EZ113" s="24"/>
      <c r="FA113" s="24"/>
      <c r="FB113" s="24"/>
      <c r="FC113" s="24"/>
      <c r="FD113" s="24"/>
      <c r="FE113" s="24"/>
      <c r="FF113" s="24"/>
      <c r="FG113" s="24"/>
      <c r="FH113" s="24"/>
      <c r="FI113" s="24"/>
      <c r="FJ113" s="24"/>
      <c r="FK113" s="24"/>
      <c r="FL113" s="24"/>
      <c r="FM113" s="24"/>
      <c r="FN113" s="24"/>
      <c r="FO113" s="24"/>
      <c r="FP113" s="24"/>
      <c r="FQ113" s="24"/>
      <c r="FR113" s="24"/>
      <c r="FS113" s="24"/>
      <c r="FT113" s="24"/>
      <c r="FU113" s="24"/>
      <c r="FV113" s="24"/>
      <c r="FW113" s="24"/>
      <c r="FX113" s="24"/>
      <c r="FY113" s="24"/>
      <c r="FZ113" s="24"/>
      <c r="GA113" s="24"/>
      <c r="GB113" s="24"/>
      <c r="GC113" s="24"/>
      <c r="GD113" s="24"/>
      <c r="GE113" s="24"/>
      <c r="GF113" s="24"/>
      <c r="GG113" s="24"/>
      <c r="GH113" s="24"/>
      <c r="GI113" s="24"/>
      <c r="GJ113" s="24"/>
    </row>
    <row r="114" spans="2:192" ht="69.95" customHeight="1">
      <c r="B114" s="82" t="s">
        <v>548</v>
      </c>
      <c r="C114" s="81" t="s">
        <v>406</v>
      </c>
      <c r="D114" s="56">
        <v>320</v>
      </c>
      <c r="E114" s="81" t="str">
        <f t="shared" si="2"/>
        <v>5CA</v>
      </c>
      <c r="F114" s="79"/>
      <c r="G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4"/>
      <c r="BE114" s="24"/>
      <c r="BF114" s="24"/>
      <c r="BG114" s="24"/>
      <c r="BH114" s="24"/>
      <c r="BI114" s="24"/>
      <c r="BJ114" s="24"/>
      <c r="BK114" s="24"/>
      <c r="BL114" s="24"/>
      <c r="BM114" s="24"/>
      <c r="BN114" s="24"/>
      <c r="BO114" s="24"/>
      <c r="BP114" s="24"/>
      <c r="BQ114" s="24"/>
      <c r="BR114" s="24"/>
      <c r="BS114" s="24"/>
      <c r="BT114" s="24"/>
      <c r="BU114" s="24"/>
      <c r="BV114" s="24"/>
      <c r="BW114" s="24"/>
      <c r="BX114" s="24"/>
      <c r="BY114" s="24"/>
      <c r="BZ114" s="24"/>
      <c r="CA114" s="24"/>
      <c r="CB114" s="24"/>
      <c r="CC114" s="24"/>
      <c r="CD114" s="24"/>
      <c r="CE114" s="24"/>
      <c r="CF114" s="24"/>
      <c r="CG114" s="24"/>
      <c r="CH114" s="24"/>
      <c r="CI114" s="24"/>
      <c r="CJ114" s="24"/>
      <c r="CK114" s="24"/>
      <c r="CL114" s="24"/>
      <c r="CM114" s="24"/>
      <c r="CN114" s="24"/>
      <c r="CO114" s="24"/>
      <c r="CP114" s="24"/>
      <c r="CQ114" s="24"/>
      <c r="CR114" s="24"/>
      <c r="CS114" s="24"/>
      <c r="CT114" s="24"/>
      <c r="CU114" s="24"/>
      <c r="CV114" s="24"/>
      <c r="CW114" s="24"/>
      <c r="CX114" s="24"/>
      <c r="CY114" s="24"/>
      <c r="CZ114" s="24"/>
      <c r="DA114" s="24"/>
      <c r="DB114" s="24"/>
      <c r="DC114" s="24"/>
      <c r="DD114" s="24"/>
      <c r="DE114" s="24"/>
      <c r="DF114" s="24"/>
      <c r="DG114" s="24"/>
      <c r="DH114" s="24"/>
      <c r="DI114" s="24"/>
      <c r="DJ114" s="24"/>
      <c r="DK114" s="24"/>
      <c r="DL114" s="24"/>
      <c r="DM114" s="24"/>
      <c r="DN114" s="24"/>
      <c r="DO114" s="24"/>
      <c r="DP114" s="24"/>
      <c r="DQ114" s="24"/>
      <c r="DR114" s="24"/>
      <c r="DS114" s="24"/>
      <c r="DT114" s="24"/>
      <c r="DU114" s="24"/>
      <c r="DV114" s="24"/>
      <c r="DW114" s="24"/>
      <c r="DX114" s="24"/>
      <c r="DY114" s="24"/>
      <c r="DZ114" s="24"/>
      <c r="EA114" s="24"/>
      <c r="EB114" s="24"/>
      <c r="EC114" s="24"/>
      <c r="ED114" s="24"/>
      <c r="EE114" s="24"/>
      <c r="EF114" s="24"/>
      <c r="EG114" s="24"/>
      <c r="EH114" s="24"/>
      <c r="EI114" s="24"/>
      <c r="EJ114" s="24"/>
      <c r="EK114" s="24"/>
      <c r="EL114" s="24"/>
      <c r="EM114" s="24"/>
      <c r="EN114" s="24"/>
      <c r="EO114" s="24"/>
      <c r="EP114" s="24"/>
      <c r="EQ114" s="24"/>
      <c r="ER114" s="24"/>
      <c r="ES114" s="24"/>
      <c r="ET114" s="24"/>
      <c r="EU114" s="24"/>
      <c r="EV114" s="24"/>
      <c r="EW114" s="24"/>
      <c r="EX114" s="24"/>
      <c r="EY114" s="24"/>
      <c r="EZ114" s="24"/>
      <c r="FA114" s="24"/>
      <c r="FB114" s="24"/>
      <c r="FC114" s="24"/>
      <c r="FD114" s="24"/>
      <c r="FE114" s="24"/>
      <c r="FF114" s="24"/>
      <c r="FG114" s="24"/>
      <c r="FH114" s="24"/>
      <c r="FI114" s="24"/>
      <c r="FJ114" s="24"/>
      <c r="FK114" s="24"/>
      <c r="FL114" s="24"/>
      <c r="FM114" s="24"/>
      <c r="FN114" s="24"/>
      <c r="FO114" s="24"/>
      <c r="FP114" s="24"/>
      <c r="FQ114" s="24"/>
      <c r="FR114" s="24"/>
      <c r="FS114" s="24"/>
      <c r="FT114" s="24"/>
      <c r="FU114" s="24"/>
      <c r="FV114" s="24"/>
      <c r="FW114" s="24"/>
      <c r="FX114" s="24"/>
      <c r="FY114" s="24"/>
      <c r="FZ114" s="24"/>
      <c r="GA114" s="24"/>
      <c r="GB114" s="24"/>
      <c r="GC114" s="24"/>
      <c r="GD114" s="24"/>
      <c r="GE114" s="24"/>
      <c r="GF114" s="24"/>
      <c r="GG114" s="24"/>
      <c r="GH114" s="24"/>
      <c r="GI114" s="24"/>
      <c r="GJ114" s="24"/>
    </row>
    <row r="115" spans="2:192" ht="69.95" customHeight="1">
      <c r="B115" s="82" t="s">
        <v>182</v>
      </c>
      <c r="C115" s="81" t="s">
        <v>183</v>
      </c>
      <c r="D115" s="56">
        <v>420</v>
      </c>
      <c r="E115" s="81" t="str">
        <f t="shared" si="2"/>
        <v>5DS</v>
      </c>
      <c r="F115" s="79"/>
      <c r="G115" s="1"/>
      <c r="I115" s="1"/>
      <c r="J115" s="1"/>
      <c r="K115" s="1"/>
      <c r="L115" s="1"/>
      <c r="M115" s="1"/>
      <c r="N115" s="1"/>
      <c r="O115" s="1"/>
      <c r="P115" s="1"/>
    </row>
    <row r="116" spans="2:192" ht="69.95" customHeight="1">
      <c r="B116" s="82" t="s">
        <v>557</v>
      </c>
      <c r="C116" s="81" t="s">
        <v>408</v>
      </c>
      <c r="D116" s="56">
        <v>320</v>
      </c>
      <c r="E116" s="81" t="str">
        <f t="shared" si="2"/>
        <v>5CF</v>
      </c>
      <c r="F116" s="79"/>
      <c r="G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4"/>
      <c r="BE116" s="24"/>
      <c r="BF116" s="24"/>
      <c r="BG116" s="24"/>
      <c r="BH116" s="24"/>
      <c r="BI116" s="24"/>
      <c r="BJ116" s="24"/>
      <c r="BK116" s="24"/>
      <c r="BL116" s="24"/>
      <c r="BM116" s="24"/>
      <c r="BN116" s="24"/>
      <c r="BO116" s="24"/>
      <c r="BP116" s="24"/>
      <c r="BQ116" s="24"/>
      <c r="BR116" s="24"/>
      <c r="BS116" s="24"/>
      <c r="BT116" s="24"/>
      <c r="BU116" s="24"/>
      <c r="BV116" s="24"/>
      <c r="BW116" s="24"/>
      <c r="BX116" s="24"/>
      <c r="BY116" s="24"/>
      <c r="BZ116" s="24"/>
      <c r="CA116" s="24"/>
      <c r="CB116" s="24"/>
      <c r="CC116" s="24"/>
      <c r="CD116" s="24"/>
      <c r="CE116" s="24"/>
      <c r="CF116" s="24"/>
      <c r="CG116" s="24"/>
      <c r="CH116" s="24"/>
      <c r="CI116" s="24"/>
      <c r="CJ116" s="24"/>
      <c r="CK116" s="24"/>
      <c r="CL116" s="24"/>
      <c r="CM116" s="24"/>
      <c r="CN116" s="24"/>
      <c r="CO116" s="24"/>
      <c r="CP116" s="24"/>
      <c r="CQ116" s="24"/>
      <c r="CR116" s="24"/>
      <c r="CS116" s="24"/>
      <c r="CT116" s="24"/>
      <c r="CU116" s="24"/>
      <c r="CV116" s="24"/>
      <c r="CW116" s="24"/>
      <c r="CX116" s="24"/>
      <c r="CY116" s="24"/>
      <c r="CZ116" s="24"/>
      <c r="DA116" s="24"/>
      <c r="DB116" s="24"/>
      <c r="DC116" s="24"/>
      <c r="DD116" s="24"/>
      <c r="DE116" s="24"/>
      <c r="DF116" s="24"/>
      <c r="DG116" s="24"/>
      <c r="DH116" s="24"/>
      <c r="DI116" s="24"/>
      <c r="DJ116" s="24"/>
      <c r="DK116" s="24"/>
      <c r="DL116" s="24"/>
      <c r="DM116" s="24"/>
      <c r="DN116" s="24"/>
      <c r="DO116" s="24"/>
      <c r="DP116" s="24"/>
      <c r="DQ116" s="24"/>
      <c r="DR116" s="24"/>
      <c r="DS116" s="24"/>
      <c r="DT116" s="24"/>
      <c r="DU116" s="24"/>
      <c r="DV116" s="24"/>
      <c r="DW116" s="24"/>
      <c r="DX116" s="24"/>
      <c r="DY116" s="24"/>
      <c r="DZ116" s="24"/>
      <c r="EA116" s="24"/>
      <c r="EB116" s="24"/>
      <c r="EC116" s="24"/>
      <c r="ED116" s="24"/>
      <c r="EE116" s="24"/>
      <c r="EF116" s="24"/>
      <c r="EG116" s="24"/>
      <c r="EH116" s="24"/>
      <c r="EI116" s="24"/>
      <c r="EJ116" s="24"/>
      <c r="EK116" s="24"/>
      <c r="EL116" s="24"/>
      <c r="EM116" s="24"/>
      <c r="EN116" s="24"/>
      <c r="EO116" s="24"/>
      <c r="EP116" s="24"/>
      <c r="EQ116" s="24"/>
      <c r="ER116" s="24"/>
      <c r="ES116" s="24"/>
      <c r="ET116" s="24"/>
      <c r="EU116" s="24"/>
      <c r="EV116" s="24"/>
      <c r="EW116" s="24"/>
      <c r="EX116" s="24"/>
      <c r="EY116" s="24"/>
      <c r="EZ116" s="24"/>
      <c r="FA116" s="24"/>
      <c r="FB116" s="24"/>
      <c r="FC116" s="24"/>
      <c r="FD116" s="24"/>
      <c r="FE116" s="24"/>
      <c r="FF116" s="24"/>
      <c r="FG116" s="24"/>
      <c r="FH116" s="24"/>
      <c r="FI116" s="24"/>
      <c r="FJ116" s="24"/>
      <c r="FK116" s="24"/>
      <c r="FL116" s="24"/>
      <c r="FM116" s="24"/>
      <c r="FN116" s="24"/>
      <c r="FO116" s="24"/>
      <c r="FP116" s="24"/>
      <c r="FQ116" s="24"/>
      <c r="FR116" s="24"/>
      <c r="FS116" s="24"/>
      <c r="FT116" s="24"/>
      <c r="FU116" s="24"/>
      <c r="FV116" s="24"/>
      <c r="FW116" s="24"/>
      <c r="FX116" s="24"/>
      <c r="FY116" s="24"/>
      <c r="FZ116" s="24"/>
      <c r="GA116" s="24"/>
      <c r="GB116" s="24"/>
      <c r="GC116" s="24"/>
      <c r="GD116" s="24"/>
      <c r="GE116" s="24"/>
      <c r="GF116" s="24"/>
      <c r="GG116" s="24"/>
      <c r="GH116" s="24"/>
      <c r="GI116" s="24"/>
      <c r="GJ116" s="24"/>
    </row>
    <row r="117" spans="2:192" ht="69.95" customHeight="1">
      <c r="B117" s="82" t="s">
        <v>547</v>
      </c>
      <c r="C117" s="81" t="s">
        <v>409</v>
      </c>
      <c r="D117" s="56">
        <v>0</v>
      </c>
      <c r="E117" s="81" t="str">
        <f t="shared" si="2"/>
        <v>5CG</v>
      </c>
      <c r="F117" s="79"/>
      <c r="G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4"/>
      <c r="BE117" s="24"/>
      <c r="BF117" s="24"/>
      <c r="BG117" s="24"/>
      <c r="BH117" s="24"/>
      <c r="BI117" s="24"/>
      <c r="BJ117" s="24"/>
      <c r="BK117" s="24"/>
      <c r="BL117" s="24"/>
      <c r="BM117" s="24"/>
      <c r="BN117" s="24"/>
      <c r="BO117" s="24"/>
      <c r="BP117" s="24"/>
      <c r="BQ117" s="24"/>
      <c r="BR117" s="24"/>
      <c r="BS117" s="24"/>
      <c r="BT117" s="24"/>
      <c r="BU117" s="24"/>
      <c r="BV117" s="24"/>
      <c r="BW117" s="24"/>
      <c r="BX117" s="24"/>
      <c r="BY117" s="24"/>
      <c r="BZ117" s="24"/>
      <c r="CA117" s="24"/>
      <c r="CB117" s="24"/>
      <c r="CC117" s="24"/>
      <c r="CD117" s="24"/>
      <c r="CE117" s="24"/>
      <c r="CF117" s="24"/>
      <c r="CG117" s="24"/>
      <c r="CH117" s="24"/>
      <c r="CI117" s="24"/>
      <c r="CJ117" s="24"/>
      <c r="CK117" s="24"/>
      <c r="CL117" s="24"/>
      <c r="CM117" s="24"/>
      <c r="CN117" s="24"/>
      <c r="CO117" s="24"/>
      <c r="CP117" s="24"/>
      <c r="CQ117" s="24"/>
      <c r="CR117" s="24"/>
      <c r="CS117" s="24"/>
      <c r="CT117" s="24"/>
      <c r="CU117" s="24"/>
      <c r="CV117" s="24"/>
      <c r="CW117" s="24"/>
      <c r="CX117" s="24"/>
      <c r="CY117" s="24"/>
      <c r="CZ117" s="24"/>
      <c r="DA117" s="24"/>
      <c r="DB117" s="24"/>
      <c r="DC117" s="24"/>
      <c r="DD117" s="24"/>
      <c r="DE117" s="24"/>
      <c r="DF117" s="24"/>
      <c r="DG117" s="24"/>
      <c r="DH117" s="24"/>
      <c r="DI117" s="24"/>
      <c r="DJ117" s="24"/>
      <c r="DK117" s="24"/>
      <c r="DL117" s="24"/>
      <c r="DM117" s="24"/>
      <c r="DN117" s="24"/>
      <c r="DO117" s="24"/>
      <c r="DP117" s="24"/>
      <c r="DQ117" s="24"/>
      <c r="DR117" s="24"/>
      <c r="DS117" s="24"/>
      <c r="DT117" s="24"/>
      <c r="DU117" s="24"/>
      <c r="DV117" s="24"/>
      <c r="DW117" s="24"/>
      <c r="DX117" s="24"/>
      <c r="DY117" s="24"/>
      <c r="DZ117" s="24"/>
      <c r="EA117" s="24"/>
      <c r="EB117" s="24"/>
      <c r="EC117" s="24"/>
      <c r="ED117" s="24"/>
      <c r="EE117" s="24"/>
      <c r="EF117" s="24"/>
      <c r="EG117" s="24"/>
      <c r="EH117" s="24"/>
      <c r="EI117" s="24"/>
      <c r="EJ117" s="24"/>
      <c r="EK117" s="24"/>
      <c r="EL117" s="24"/>
      <c r="EM117" s="24"/>
      <c r="EN117" s="24"/>
      <c r="EO117" s="24"/>
      <c r="EP117" s="24"/>
      <c r="EQ117" s="24"/>
      <c r="ER117" s="24"/>
      <c r="ES117" s="24"/>
      <c r="ET117" s="24"/>
      <c r="EU117" s="24"/>
      <c r="EV117" s="24"/>
      <c r="EW117" s="24"/>
      <c r="EX117" s="24"/>
      <c r="EY117" s="24"/>
      <c r="EZ117" s="24"/>
      <c r="FA117" s="24"/>
      <c r="FB117" s="24"/>
      <c r="FC117" s="24"/>
      <c r="FD117" s="24"/>
      <c r="FE117" s="24"/>
      <c r="FF117" s="24"/>
      <c r="FG117" s="24"/>
      <c r="FH117" s="24"/>
      <c r="FI117" s="24"/>
      <c r="FJ117" s="24"/>
      <c r="FK117" s="24"/>
      <c r="FL117" s="24"/>
      <c r="FM117" s="24"/>
      <c r="FN117" s="24"/>
      <c r="FO117" s="24"/>
      <c r="FP117" s="24"/>
      <c r="FQ117" s="24"/>
      <c r="FR117" s="24"/>
      <c r="FS117" s="24"/>
      <c r="FT117" s="24"/>
      <c r="FU117" s="24"/>
      <c r="FV117" s="24"/>
      <c r="FW117" s="24"/>
      <c r="FX117" s="24"/>
      <c r="FY117" s="24"/>
      <c r="FZ117" s="24"/>
      <c r="GA117" s="24"/>
      <c r="GB117" s="24"/>
      <c r="GC117" s="24"/>
      <c r="GD117" s="24"/>
      <c r="GE117" s="24"/>
      <c r="GF117" s="24"/>
      <c r="GG117" s="24"/>
      <c r="GH117" s="24"/>
      <c r="GI117" s="24"/>
      <c r="GJ117" s="24"/>
    </row>
    <row r="118" spans="2:192" ht="69.95" customHeight="1">
      <c r="B118" s="82" t="s">
        <v>411</v>
      </c>
      <c r="C118" s="81" t="s">
        <v>410</v>
      </c>
      <c r="D118" s="56">
        <v>320</v>
      </c>
      <c r="E118" s="81" t="str">
        <f t="shared" si="2"/>
        <v>5DL</v>
      </c>
      <c r="F118" s="79"/>
      <c r="G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4"/>
      <c r="BE118" s="24"/>
      <c r="BF118" s="24"/>
      <c r="BG118" s="24"/>
      <c r="BH118" s="24"/>
      <c r="BI118" s="24"/>
      <c r="BJ118" s="24"/>
      <c r="BK118" s="24"/>
      <c r="BL118" s="24"/>
      <c r="BM118" s="24"/>
      <c r="BN118" s="24"/>
      <c r="BO118" s="24"/>
      <c r="BP118" s="24"/>
      <c r="BQ118" s="24"/>
      <c r="BR118" s="24"/>
      <c r="BS118" s="24"/>
      <c r="BT118" s="24"/>
      <c r="BU118" s="24"/>
      <c r="BV118" s="24"/>
      <c r="BW118" s="24"/>
      <c r="BX118" s="24"/>
      <c r="BY118" s="24"/>
      <c r="BZ118" s="24"/>
      <c r="CA118" s="24"/>
      <c r="CB118" s="24"/>
      <c r="CC118" s="24"/>
      <c r="CD118" s="24"/>
      <c r="CE118" s="24"/>
      <c r="CF118" s="24"/>
      <c r="CG118" s="24"/>
      <c r="CH118" s="24"/>
      <c r="CI118" s="24"/>
      <c r="CJ118" s="24"/>
      <c r="CK118" s="24"/>
      <c r="CL118" s="24"/>
      <c r="CM118" s="24"/>
      <c r="CN118" s="24"/>
      <c r="CO118" s="24"/>
      <c r="CP118" s="24"/>
      <c r="CQ118" s="24"/>
      <c r="CR118" s="24"/>
      <c r="CS118" s="24"/>
      <c r="CT118" s="24"/>
      <c r="CU118" s="24"/>
      <c r="CV118" s="24"/>
      <c r="CW118" s="24"/>
      <c r="CX118" s="24"/>
      <c r="CY118" s="24"/>
      <c r="CZ118" s="24"/>
      <c r="DA118" s="24"/>
      <c r="DB118" s="24"/>
      <c r="DC118" s="24"/>
      <c r="DD118" s="24"/>
      <c r="DE118" s="24"/>
      <c r="DF118" s="24"/>
      <c r="DG118" s="24"/>
      <c r="DH118" s="24"/>
      <c r="DI118" s="24"/>
      <c r="DJ118" s="24"/>
      <c r="DK118" s="24"/>
      <c r="DL118" s="24"/>
      <c r="DM118" s="24"/>
      <c r="DN118" s="24"/>
      <c r="DO118" s="24"/>
      <c r="DP118" s="24"/>
      <c r="DQ118" s="24"/>
      <c r="DR118" s="24"/>
      <c r="DS118" s="24"/>
      <c r="DT118" s="24"/>
      <c r="DU118" s="24"/>
      <c r="DV118" s="24"/>
      <c r="DW118" s="24"/>
      <c r="DX118" s="24"/>
      <c r="DY118" s="24"/>
      <c r="DZ118" s="24"/>
      <c r="EA118" s="24"/>
      <c r="EB118" s="24"/>
      <c r="EC118" s="24"/>
      <c r="ED118" s="24"/>
      <c r="EE118" s="24"/>
      <c r="EF118" s="24"/>
      <c r="EG118" s="24"/>
      <c r="EH118" s="24"/>
      <c r="EI118" s="24"/>
      <c r="EJ118" s="24"/>
      <c r="EK118" s="24"/>
      <c r="EL118" s="24"/>
      <c r="EM118" s="24"/>
      <c r="EN118" s="24"/>
      <c r="EO118" s="24"/>
      <c r="EP118" s="24"/>
      <c r="EQ118" s="24"/>
      <c r="ER118" s="24"/>
      <c r="ES118" s="24"/>
      <c r="ET118" s="24"/>
      <c r="EU118" s="24"/>
      <c r="EV118" s="24"/>
      <c r="EW118" s="24"/>
      <c r="EX118" s="24"/>
      <c r="EY118" s="24"/>
      <c r="EZ118" s="24"/>
      <c r="FA118" s="24"/>
      <c r="FB118" s="24"/>
      <c r="FC118" s="24"/>
      <c r="FD118" s="24"/>
      <c r="FE118" s="24"/>
      <c r="FF118" s="24"/>
      <c r="FG118" s="24"/>
      <c r="FH118" s="24"/>
      <c r="FI118" s="24"/>
      <c r="FJ118" s="24"/>
      <c r="FK118" s="24"/>
      <c r="FL118" s="24"/>
      <c r="FM118" s="24"/>
      <c r="FN118" s="24"/>
      <c r="FO118" s="24"/>
      <c r="FP118" s="24"/>
      <c r="FQ118" s="24"/>
      <c r="FR118" s="24"/>
      <c r="FS118" s="24"/>
      <c r="FT118" s="24"/>
      <c r="FU118" s="24"/>
      <c r="FV118" s="24"/>
      <c r="FW118" s="24"/>
      <c r="FX118" s="24"/>
      <c r="FY118" s="24"/>
      <c r="FZ118" s="24"/>
      <c r="GA118" s="24"/>
      <c r="GB118" s="24"/>
      <c r="GC118" s="24"/>
      <c r="GD118" s="24"/>
      <c r="GE118" s="24"/>
      <c r="GF118" s="24"/>
      <c r="GG118" s="24"/>
      <c r="GH118" s="24"/>
      <c r="GI118" s="24"/>
      <c r="GJ118" s="24"/>
    </row>
    <row r="119" spans="2:192" ht="69.95" customHeight="1">
      <c r="B119" s="82" t="s">
        <v>486</v>
      </c>
      <c r="C119" s="81" t="s">
        <v>412</v>
      </c>
      <c r="D119" s="56">
        <v>420</v>
      </c>
      <c r="E119" s="81" t="str">
        <f t="shared" si="2"/>
        <v>5DN</v>
      </c>
      <c r="F119" s="79"/>
      <c r="G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c r="BJ119" s="24"/>
      <c r="BK119" s="24"/>
      <c r="BL119" s="24"/>
      <c r="BM119" s="24"/>
      <c r="BN119" s="24"/>
      <c r="BO119" s="24"/>
      <c r="BP119" s="24"/>
      <c r="BQ119" s="24"/>
      <c r="BR119" s="24"/>
      <c r="BS119" s="24"/>
      <c r="BT119" s="24"/>
      <c r="BU119" s="24"/>
      <c r="BV119" s="24"/>
      <c r="BW119" s="24"/>
      <c r="BX119" s="24"/>
      <c r="BY119" s="24"/>
      <c r="BZ119" s="24"/>
      <c r="CA119" s="24"/>
      <c r="CB119" s="24"/>
      <c r="CC119" s="24"/>
      <c r="CD119" s="24"/>
      <c r="CE119" s="24"/>
      <c r="CF119" s="24"/>
      <c r="CG119" s="24"/>
      <c r="CH119" s="24"/>
      <c r="CI119" s="24"/>
      <c r="CJ119" s="24"/>
      <c r="CK119" s="24"/>
      <c r="CL119" s="24"/>
      <c r="CM119" s="24"/>
      <c r="CN119" s="24"/>
      <c r="CO119" s="24"/>
      <c r="CP119" s="24"/>
      <c r="CQ119" s="24"/>
      <c r="CR119" s="24"/>
      <c r="CS119" s="24"/>
      <c r="CT119" s="24"/>
      <c r="CU119" s="24"/>
      <c r="CV119" s="24"/>
      <c r="CW119" s="24"/>
      <c r="CX119" s="24"/>
      <c r="CY119" s="24"/>
      <c r="CZ119" s="24"/>
      <c r="DA119" s="24"/>
      <c r="DB119" s="24"/>
      <c r="DC119" s="24"/>
      <c r="DD119" s="24"/>
      <c r="DE119" s="24"/>
      <c r="DF119" s="24"/>
      <c r="DG119" s="24"/>
      <c r="DH119" s="24"/>
      <c r="DI119" s="24"/>
      <c r="DJ119" s="24"/>
      <c r="DK119" s="24"/>
      <c r="DL119" s="24"/>
      <c r="DM119" s="24"/>
      <c r="DN119" s="24"/>
      <c r="DO119" s="24"/>
      <c r="DP119" s="24"/>
      <c r="DQ119" s="24"/>
      <c r="DR119" s="24"/>
      <c r="DS119" s="24"/>
      <c r="DT119" s="24"/>
      <c r="DU119" s="24"/>
      <c r="DV119" s="24"/>
      <c r="DW119" s="24"/>
      <c r="DX119" s="24"/>
      <c r="DY119" s="24"/>
      <c r="DZ119" s="24"/>
      <c r="EA119" s="24"/>
      <c r="EB119" s="24"/>
      <c r="EC119" s="24"/>
      <c r="ED119" s="24"/>
      <c r="EE119" s="24"/>
      <c r="EF119" s="24"/>
      <c r="EG119" s="24"/>
      <c r="EH119" s="24"/>
      <c r="EI119" s="24"/>
      <c r="EJ119" s="24"/>
      <c r="EK119" s="24"/>
      <c r="EL119" s="24"/>
      <c r="EM119" s="24"/>
      <c r="EN119" s="24"/>
      <c r="EO119" s="24"/>
      <c r="EP119" s="24"/>
      <c r="EQ119" s="24"/>
      <c r="ER119" s="24"/>
      <c r="ES119" s="24"/>
      <c r="ET119" s="24"/>
      <c r="EU119" s="24"/>
      <c r="EV119" s="24"/>
      <c r="EW119" s="24"/>
      <c r="EX119" s="24"/>
      <c r="EY119" s="24"/>
      <c r="EZ119" s="24"/>
      <c r="FA119" s="24"/>
      <c r="FB119" s="24"/>
      <c r="FC119" s="24"/>
      <c r="FD119" s="24"/>
      <c r="FE119" s="24"/>
      <c r="FF119" s="24"/>
      <c r="FG119" s="24"/>
      <c r="FH119" s="24"/>
      <c r="FI119" s="24"/>
      <c r="FJ119" s="24"/>
      <c r="FK119" s="24"/>
      <c r="FL119" s="24"/>
      <c r="FM119" s="24"/>
      <c r="FN119" s="24"/>
      <c r="FO119" s="24"/>
      <c r="FP119" s="24"/>
      <c r="FQ119" s="24"/>
      <c r="FR119" s="24"/>
      <c r="FS119" s="24"/>
      <c r="FT119" s="24"/>
      <c r="FU119" s="24"/>
      <c r="FV119" s="24"/>
      <c r="FW119" s="24"/>
      <c r="FX119" s="24"/>
      <c r="FY119" s="24"/>
      <c r="FZ119" s="24"/>
      <c r="GA119" s="24"/>
      <c r="GB119" s="24"/>
      <c r="GC119" s="24"/>
      <c r="GD119" s="24"/>
      <c r="GE119" s="24"/>
      <c r="GF119" s="24"/>
      <c r="GG119" s="24"/>
      <c r="GH119" s="24"/>
      <c r="GI119" s="24"/>
      <c r="GJ119" s="24"/>
    </row>
    <row r="120" spans="2:192" ht="69.95" customHeight="1">
      <c r="B120" s="82" t="s">
        <v>487</v>
      </c>
      <c r="C120" s="81" t="s">
        <v>189</v>
      </c>
      <c r="D120" s="56">
        <v>420</v>
      </c>
      <c r="E120" s="81" t="str">
        <f t="shared" si="2"/>
        <v>5DQ</v>
      </c>
      <c r="F120" s="79"/>
      <c r="G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4"/>
      <c r="BE120" s="24"/>
      <c r="BF120" s="24"/>
      <c r="BG120" s="24"/>
      <c r="BH120" s="24"/>
      <c r="BI120" s="24"/>
      <c r="BJ120" s="24"/>
      <c r="BK120" s="24"/>
      <c r="BL120" s="24"/>
      <c r="BM120" s="24"/>
      <c r="BN120" s="24"/>
      <c r="BO120" s="24"/>
      <c r="BP120" s="24"/>
      <c r="BQ120" s="24"/>
      <c r="BR120" s="24"/>
      <c r="BS120" s="24"/>
      <c r="BT120" s="24"/>
      <c r="BU120" s="24"/>
      <c r="BV120" s="24"/>
      <c r="BW120" s="24"/>
      <c r="BX120" s="24"/>
      <c r="BY120" s="24"/>
      <c r="BZ120" s="24"/>
      <c r="CA120" s="24"/>
      <c r="CB120" s="24"/>
      <c r="CC120" s="24"/>
      <c r="CD120" s="24"/>
      <c r="CE120" s="24"/>
      <c r="CF120" s="24"/>
      <c r="CG120" s="24"/>
      <c r="CH120" s="24"/>
      <c r="CI120" s="24"/>
      <c r="CJ120" s="24"/>
      <c r="CK120" s="24"/>
      <c r="CL120" s="24"/>
      <c r="CM120" s="24"/>
      <c r="CN120" s="24"/>
      <c r="CO120" s="24"/>
      <c r="CP120" s="24"/>
      <c r="CQ120" s="24"/>
      <c r="CR120" s="24"/>
      <c r="CS120" s="24"/>
      <c r="CT120" s="24"/>
      <c r="CU120" s="24"/>
      <c r="CV120" s="24"/>
      <c r="CW120" s="24"/>
      <c r="CX120" s="24"/>
      <c r="CY120" s="24"/>
      <c r="CZ120" s="24"/>
      <c r="DA120" s="24"/>
      <c r="DB120" s="24"/>
      <c r="DC120" s="24"/>
      <c r="DD120" s="24"/>
      <c r="DE120" s="24"/>
      <c r="DF120" s="24"/>
      <c r="DG120" s="24"/>
      <c r="DH120" s="24"/>
      <c r="DI120" s="24"/>
      <c r="DJ120" s="24"/>
      <c r="DK120" s="24"/>
      <c r="DL120" s="24"/>
      <c r="DM120" s="24"/>
      <c r="DN120" s="24"/>
      <c r="DO120" s="24"/>
      <c r="DP120" s="24"/>
      <c r="DQ120" s="24"/>
      <c r="DR120" s="24"/>
      <c r="DS120" s="24"/>
      <c r="DT120" s="24"/>
      <c r="DU120" s="24"/>
      <c r="DV120" s="24"/>
      <c r="DW120" s="24"/>
      <c r="DX120" s="24"/>
      <c r="DY120" s="24"/>
      <c r="DZ120" s="24"/>
      <c r="EA120" s="24"/>
      <c r="EB120" s="24"/>
      <c r="EC120" s="24"/>
      <c r="ED120" s="24"/>
      <c r="EE120" s="24"/>
      <c r="EF120" s="24"/>
      <c r="EG120" s="24"/>
      <c r="EH120" s="24"/>
      <c r="EI120" s="24"/>
      <c r="EJ120" s="24"/>
      <c r="EK120" s="24"/>
      <c r="EL120" s="24"/>
      <c r="EM120" s="24"/>
      <c r="EN120" s="24"/>
      <c r="EO120" s="24"/>
      <c r="EP120" s="24"/>
      <c r="EQ120" s="24"/>
      <c r="ER120" s="24"/>
      <c r="ES120" s="24"/>
      <c r="ET120" s="24"/>
      <c r="EU120" s="24"/>
      <c r="EV120" s="24"/>
      <c r="EW120" s="24"/>
      <c r="EX120" s="24"/>
      <c r="EY120" s="24"/>
      <c r="EZ120" s="24"/>
      <c r="FA120" s="24"/>
      <c r="FB120" s="24"/>
      <c r="FC120" s="24"/>
      <c r="FD120" s="24"/>
      <c r="FE120" s="24"/>
      <c r="FF120" s="24"/>
      <c r="FG120" s="24"/>
      <c r="FH120" s="24"/>
      <c r="FI120" s="24"/>
      <c r="FJ120" s="24"/>
      <c r="FK120" s="24"/>
      <c r="FL120" s="24"/>
      <c r="FM120" s="24"/>
      <c r="FN120" s="24"/>
      <c r="FO120" s="24"/>
      <c r="FP120" s="24"/>
      <c r="FQ120" s="24"/>
      <c r="FR120" s="24"/>
      <c r="FS120" s="24"/>
      <c r="FT120" s="24"/>
      <c r="FU120" s="24"/>
      <c r="FV120" s="24"/>
      <c r="FW120" s="24"/>
      <c r="FX120" s="24"/>
      <c r="FY120" s="24"/>
      <c r="FZ120" s="24"/>
      <c r="GA120" s="24"/>
      <c r="GB120" s="24"/>
      <c r="GC120" s="24"/>
      <c r="GD120" s="24"/>
      <c r="GE120" s="24"/>
      <c r="GF120" s="24"/>
      <c r="GG120" s="24"/>
      <c r="GH120" s="24"/>
      <c r="GI120" s="24"/>
      <c r="GJ120" s="24"/>
    </row>
    <row r="121" spans="2:192" ht="69.95" customHeight="1">
      <c r="B121" s="82" t="s">
        <v>558</v>
      </c>
      <c r="C121" s="81" t="s">
        <v>190</v>
      </c>
      <c r="D121" s="56">
        <v>420</v>
      </c>
      <c r="E121" s="81" t="str">
        <f t="shared" si="2"/>
        <v>5DR</v>
      </c>
      <c r="F121" s="79"/>
      <c r="G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24"/>
      <c r="BR121" s="24"/>
      <c r="BS121" s="24"/>
      <c r="BT121" s="24"/>
      <c r="BU121" s="24"/>
      <c r="BV121" s="24"/>
      <c r="BW121" s="24"/>
      <c r="BX121" s="24"/>
      <c r="BY121" s="24"/>
      <c r="BZ121" s="24"/>
      <c r="CA121" s="24"/>
      <c r="CB121" s="24"/>
      <c r="CC121" s="24"/>
      <c r="CD121" s="24"/>
      <c r="CE121" s="24"/>
      <c r="CF121" s="24"/>
      <c r="CG121" s="24"/>
      <c r="CH121" s="24"/>
      <c r="CI121" s="24"/>
      <c r="CJ121" s="24"/>
      <c r="CK121" s="24"/>
      <c r="CL121" s="24"/>
      <c r="CM121" s="24"/>
      <c r="CN121" s="24"/>
      <c r="CO121" s="24"/>
      <c r="CP121" s="24"/>
      <c r="CQ121" s="24"/>
      <c r="CR121" s="24"/>
      <c r="CS121" s="24"/>
      <c r="CT121" s="24"/>
      <c r="CU121" s="24"/>
      <c r="CV121" s="24"/>
      <c r="CW121" s="24"/>
      <c r="CX121" s="24"/>
      <c r="CY121" s="24"/>
      <c r="CZ121" s="24"/>
      <c r="DA121" s="24"/>
      <c r="DB121" s="24"/>
      <c r="DC121" s="24"/>
      <c r="DD121" s="24"/>
      <c r="DE121" s="24"/>
      <c r="DF121" s="24"/>
      <c r="DG121" s="24"/>
      <c r="DH121" s="24"/>
      <c r="DI121" s="24"/>
      <c r="DJ121" s="24"/>
      <c r="DK121" s="24"/>
      <c r="DL121" s="24"/>
      <c r="DM121" s="24"/>
      <c r="DN121" s="24"/>
      <c r="DO121" s="24"/>
      <c r="DP121" s="24"/>
      <c r="DQ121" s="24"/>
      <c r="DR121" s="24"/>
      <c r="DS121" s="24"/>
      <c r="DT121" s="24"/>
      <c r="DU121" s="24"/>
      <c r="DV121" s="24"/>
      <c r="DW121" s="24"/>
      <c r="DX121" s="24"/>
      <c r="DY121" s="24"/>
      <c r="DZ121" s="24"/>
      <c r="EA121" s="24"/>
      <c r="EB121" s="24"/>
      <c r="EC121" s="24"/>
      <c r="ED121" s="24"/>
      <c r="EE121" s="24"/>
      <c r="EF121" s="24"/>
      <c r="EG121" s="24"/>
      <c r="EH121" s="24"/>
      <c r="EI121" s="24"/>
      <c r="EJ121" s="24"/>
      <c r="EK121" s="24"/>
      <c r="EL121" s="24"/>
      <c r="EM121" s="24"/>
      <c r="EN121" s="24"/>
      <c r="EO121" s="24"/>
      <c r="EP121" s="24"/>
      <c r="EQ121" s="24"/>
      <c r="ER121" s="24"/>
      <c r="ES121" s="24"/>
      <c r="ET121" s="24"/>
      <c r="EU121" s="24"/>
      <c r="EV121" s="24"/>
      <c r="EW121" s="24"/>
      <c r="EX121" s="24"/>
      <c r="EY121" s="24"/>
      <c r="EZ121" s="24"/>
      <c r="FA121" s="24"/>
      <c r="FB121" s="24"/>
      <c r="FC121" s="24"/>
      <c r="FD121" s="24"/>
      <c r="FE121" s="24"/>
      <c r="FF121" s="24"/>
      <c r="FG121" s="24"/>
      <c r="FH121" s="24"/>
      <c r="FI121" s="24"/>
      <c r="FJ121" s="24"/>
      <c r="FK121" s="24"/>
      <c r="FL121" s="24"/>
      <c r="FM121" s="24"/>
      <c r="FN121" s="24"/>
      <c r="FO121" s="24"/>
      <c r="FP121" s="24"/>
      <c r="FQ121" s="24"/>
      <c r="FR121" s="24"/>
      <c r="FS121" s="24"/>
      <c r="FT121" s="24"/>
      <c r="FU121" s="24"/>
      <c r="FV121" s="24"/>
      <c r="FW121" s="24"/>
      <c r="FX121" s="24"/>
      <c r="FY121" s="24"/>
      <c r="FZ121" s="24"/>
      <c r="GA121" s="24"/>
      <c r="GB121" s="24"/>
      <c r="GC121" s="24"/>
      <c r="GD121" s="24"/>
      <c r="GE121" s="24"/>
      <c r="GF121" s="24"/>
      <c r="GG121" s="24"/>
      <c r="GH121" s="24"/>
      <c r="GI121" s="24"/>
      <c r="GJ121" s="24"/>
    </row>
    <row r="122" spans="2:192" s="25" customFormat="1" ht="69.95" customHeight="1">
      <c r="B122" s="82" t="s">
        <v>559</v>
      </c>
      <c r="C122" s="81" t="s">
        <v>48</v>
      </c>
      <c r="D122" s="56">
        <v>420</v>
      </c>
      <c r="E122" s="81" t="str">
        <f t="shared" si="2"/>
        <v>5DT</v>
      </c>
      <c r="F122" s="79"/>
    </row>
    <row r="123" spans="2:192" s="25" customFormat="1" ht="69.95" customHeight="1" thickBot="1">
      <c r="B123" s="82" t="s">
        <v>550</v>
      </c>
      <c r="C123" s="147" t="s">
        <v>549</v>
      </c>
      <c r="D123" s="56">
        <v>420</v>
      </c>
      <c r="E123" s="147" t="str">
        <f t="shared" si="2"/>
        <v>61Q</v>
      </c>
      <c r="F123" s="148"/>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row>
    <row r="124" spans="2:192" ht="45.75" customHeight="1">
      <c r="B124" s="41" t="s">
        <v>440</v>
      </c>
      <c r="C124" s="42"/>
      <c r="D124" s="42"/>
      <c r="E124" s="42"/>
      <c r="F124" s="83"/>
      <c r="G124" s="24"/>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4"/>
      <c r="BE124" s="24"/>
      <c r="BF124" s="24"/>
      <c r="BG124" s="24"/>
      <c r="BH124" s="24"/>
      <c r="BI124" s="24"/>
      <c r="BJ124" s="24"/>
      <c r="BK124" s="24"/>
      <c r="BL124" s="24"/>
      <c r="BM124" s="24"/>
      <c r="BN124" s="24"/>
      <c r="BO124" s="24"/>
      <c r="BP124" s="24"/>
      <c r="BQ124" s="24"/>
      <c r="BR124" s="24"/>
      <c r="BS124" s="24"/>
      <c r="BT124" s="24"/>
      <c r="BU124" s="24"/>
      <c r="BV124" s="24"/>
      <c r="BW124" s="24"/>
      <c r="BX124" s="24"/>
      <c r="BY124" s="24"/>
      <c r="BZ124" s="24"/>
      <c r="CA124" s="24"/>
      <c r="CB124" s="24"/>
      <c r="CC124" s="24"/>
      <c r="CD124" s="24"/>
      <c r="CE124" s="24"/>
      <c r="CF124" s="24"/>
      <c r="CG124" s="24"/>
      <c r="CH124" s="24"/>
      <c r="CI124" s="24"/>
      <c r="CJ124" s="24"/>
      <c r="CK124" s="24"/>
      <c r="CL124" s="24"/>
      <c r="CM124" s="24"/>
      <c r="CN124" s="24"/>
      <c r="CO124" s="24"/>
      <c r="CP124" s="24"/>
      <c r="CQ124" s="24"/>
      <c r="CR124" s="24"/>
      <c r="CS124" s="24"/>
      <c r="CT124" s="24"/>
      <c r="CU124" s="24"/>
      <c r="CV124" s="24"/>
      <c r="CW124" s="24"/>
      <c r="CX124" s="24"/>
      <c r="CY124" s="24"/>
      <c r="CZ124" s="24"/>
      <c r="DA124" s="24"/>
      <c r="DB124" s="24"/>
      <c r="DC124" s="24"/>
      <c r="DD124" s="24"/>
      <c r="DE124" s="24"/>
      <c r="DF124" s="24"/>
      <c r="DG124" s="24"/>
      <c r="DH124" s="24"/>
      <c r="DI124" s="24"/>
      <c r="DJ124" s="24"/>
      <c r="DK124" s="24"/>
      <c r="DL124" s="24"/>
      <c r="DM124" s="24"/>
      <c r="DN124" s="24"/>
      <c r="DO124" s="24"/>
      <c r="DP124" s="24"/>
      <c r="DQ124" s="24"/>
      <c r="DR124" s="24"/>
      <c r="DS124" s="24"/>
      <c r="DT124" s="24"/>
      <c r="DU124" s="24"/>
      <c r="DV124" s="24"/>
      <c r="DW124" s="24"/>
      <c r="DX124" s="24"/>
      <c r="DY124" s="24"/>
      <c r="DZ124" s="24"/>
      <c r="EA124" s="24"/>
      <c r="EB124" s="24"/>
      <c r="EC124" s="24"/>
      <c r="ED124" s="24"/>
      <c r="EE124" s="24"/>
      <c r="EF124" s="24"/>
      <c r="EG124" s="24"/>
      <c r="EH124" s="24"/>
      <c r="EI124" s="24"/>
      <c r="EJ124" s="24"/>
      <c r="EK124" s="24"/>
      <c r="EL124" s="24"/>
      <c r="EM124" s="24"/>
      <c r="EN124" s="24"/>
      <c r="EO124" s="24"/>
      <c r="EP124" s="24"/>
      <c r="EQ124" s="24"/>
      <c r="ER124" s="24"/>
      <c r="ES124" s="24"/>
      <c r="ET124" s="24"/>
      <c r="EU124" s="24"/>
      <c r="EV124" s="24"/>
      <c r="EW124" s="24"/>
      <c r="EX124" s="24"/>
      <c r="EY124" s="24"/>
      <c r="EZ124" s="24"/>
      <c r="FA124" s="24"/>
      <c r="FB124" s="24"/>
      <c r="FC124" s="24"/>
      <c r="FD124" s="24"/>
      <c r="FE124" s="24"/>
      <c r="FF124" s="24"/>
      <c r="FG124" s="24"/>
      <c r="FH124" s="24"/>
      <c r="FI124" s="24"/>
      <c r="FJ124" s="24"/>
      <c r="FK124" s="24"/>
      <c r="FL124" s="24"/>
      <c r="FM124" s="24"/>
      <c r="FN124" s="24"/>
      <c r="FO124" s="24"/>
      <c r="FP124" s="24"/>
      <c r="FQ124" s="24"/>
      <c r="FR124" s="24"/>
      <c r="FS124" s="24"/>
      <c r="FT124" s="24"/>
      <c r="FU124" s="24"/>
      <c r="FV124" s="24"/>
      <c r="FW124" s="24"/>
      <c r="FX124" s="24"/>
      <c r="FY124" s="24"/>
      <c r="FZ124" s="24"/>
      <c r="GA124" s="24"/>
      <c r="GB124" s="24"/>
      <c r="GC124" s="24"/>
      <c r="GD124" s="24"/>
      <c r="GE124" s="24"/>
      <c r="GF124" s="24"/>
      <c r="GG124" s="24"/>
      <c r="GH124" s="24"/>
      <c r="GI124" s="24"/>
      <c r="GJ124" s="24"/>
    </row>
    <row r="125" spans="2:192" ht="42.75" customHeight="1" thickBot="1">
      <c r="B125" s="29" t="s">
        <v>454</v>
      </c>
      <c r="C125" s="30"/>
      <c r="D125" s="30"/>
      <c r="E125" s="30"/>
      <c r="F125" s="32"/>
      <c r="G125" s="24"/>
      <c r="Q125" s="24"/>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c r="BB125" s="24"/>
      <c r="BC125" s="24"/>
      <c r="BD125" s="24"/>
      <c r="BE125" s="24"/>
      <c r="BF125" s="24"/>
      <c r="BG125" s="24"/>
      <c r="BH125" s="24"/>
      <c r="BI125" s="24"/>
      <c r="BJ125" s="24"/>
      <c r="BK125" s="24"/>
      <c r="BL125" s="24"/>
      <c r="BM125" s="24"/>
      <c r="BN125" s="24"/>
      <c r="BO125" s="24"/>
      <c r="BP125" s="24"/>
      <c r="BQ125" s="24"/>
      <c r="BR125" s="24"/>
      <c r="BS125" s="24"/>
      <c r="BT125" s="24"/>
      <c r="BU125" s="24"/>
      <c r="BV125" s="24"/>
      <c r="BW125" s="24"/>
      <c r="BX125" s="24"/>
      <c r="BY125" s="24"/>
      <c r="BZ125" s="24"/>
      <c r="CA125" s="24"/>
      <c r="CB125" s="24"/>
      <c r="CC125" s="24"/>
      <c r="CD125" s="24"/>
      <c r="CE125" s="24"/>
      <c r="CF125" s="24"/>
      <c r="CG125" s="24"/>
      <c r="CH125" s="24"/>
      <c r="CI125" s="24"/>
      <c r="CJ125" s="24"/>
      <c r="CK125" s="24"/>
      <c r="CL125" s="24"/>
      <c r="CM125" s="24"/>
      <c r="CN125" s="24"/>
      <c r="CO125" s="24"/>
      <c r="CP125" s="24"/>
      <c r="CQ125" s="24"/>
      <c r="CR125" s="24"/>
      <c r="CS125" s="24"/>
      <c r="CT125" s="24"/>
      <c r="CU125" s="24"/>
      <c r="CV125" s="24"/>
      <c r="CW125" s="24"/>
      <c r="CX125" s="24"/>
      <c r="CY125" s="24"/>
      <c r="CZ125" s="24"/>
      <c r="DA125" s="24"/>
      <c r="DB125" s="24"/>
      <c r="DC125" s="24"/>
      <c r="DD125" s="24"/>
      <c r="DE125" s="24"/>
      <c r="DF125" s="24"/>
      <c r="DG125" s="24"/>
      <c r="DH125" s="24"/>
      <c r="DI125" s="24"/>
      <c r="DJ125" s="24"/>
      <c r="DK125" s="24"/>
      <c r="DL125" s="24"/>
      <c r="DM125" s="24"/>
      <c r="DN125" s="24"/>
      <c r="DO125" s="24"/>
      <c r="DP125" s="24"/>
      <c r="DQ125" s="24"/>
      <c r="DR125" s="24"/>
      <c r="DS125" s="24"/>
      <c r="DT125" s="24"/>
      <c r="DU125" s="24"/>
      <c r="DV125" s="24"/>
      <c r="DW125" s="24"/>
      <c r="DX125" s="24"/>
      <c r="DY125" s="24"/>
      <c r="DZ125" s="24"/>
      <c r="EA125" s="24"/>
      <c r="EB125" s="24"/>
      <c r="EC125" s="24"/>
      <c r="ED125" s="24"/>
      <c r="EE125" s="24"/>
      <c r="EF125" s="24"/>
      <c r="EG125" s="24"/>
      <c r="EH125" s="24"/>
      <c r="EI125" s="24"/>
      <c r="EJ125" s="24"/>
      <c r="EK125" s="24"/>
      <c r="EL125" s="24"/>
      <c r="EM125" s="24"/>
      <c r="EN125" s="24"/>
      <c r="EO125" s="24"/>
      <c r="EP125" s="24"/>
      <c r="EQ125" s="24"/>
      <c r="ER125" s="24"/>
      <c r="ES125" s="24"/>
      <c r="ET125" s="24"/>
      <c r="EU125" s="24"/>
      <c r="EV125" s="24"/>
      <c r="EW125" s="24"/>
      <c r="EX125" s="24"/>
      <c r="EY125" s="24"/>
      <c r="EZ125" s="24"/>
      <c r="FA125" s="24"/>
      <c r="FB125" s="24"/>
      <c r="FC125" s="24"/>
      <c r="FD125" s="24"/>
      <c r="FE125" s="24"/>
      <c r="FF125" s="24"/>
      <c r="FG125" s="24"/>
      <c r="FH125" s="24"/>
      <c r="FI125" s="24"/>
      <c r="FJ125" s="24"/>
      <c r="FK125" s="24"/>
      <c r="FL125" s="24"/>
      <c r="FM125" s="24"/>
      <c r="FN125" s="24"/>
      <c r="FO125" s="24"/>
      <c r="FP125" s="24"/>
      <c r="FQ125" s="24"/>
      <c r="FR125" s="24"/>
      <c r="FS125" s="24"/>
      <c r="FT125" s="24"/>
      <c r="FU125" s="24"/>
      <c r="FV125" s="24"/>
      <c r="FW125" s="24"/>
      <c r="FX125" s="24"/>
      <c r="FY125" s="24"/>
      <c r="FZ125" s="24"/>
      <c r="GA125" s="24"/>
      <c r="GB125" s="24"/>
      <c r="GC125" s="24"/>
      <c r="GD125" s="24"/>
      <c r="GE125" s="24"/>
      <c r="GF125" s="24"/>
      <c r="GG125" s="24"/>
      <c r="GH125" s="24"/>
      <c r="GI125" s="24"/>
      <c r="GJ125" s="24"/>
    </row>
    <row r="126" spans="2:192" ht="14.25" customHeight="1">
      <c r="G126" s="24"/>
      <c r="P126" s="1"/>
    </row>
    <row r="127" spans="2:192" ht="52.5" hidden="1" customHeight="1">
      <c r="G127" s="24"/>
      <c r="P127" s="1"/>
    </row>
    <row r="128" spans="2:192" ht="33" customHeight="1">
      <c r="G128" s="24"/>
      <c r="P128" s="1"/>
    </row>
    <row r="129" spans="7:16" ht="52.5" hidden="1" customHeight="1">
      <c r="G129" s="24"/>
      <c r="P129" s="1"/>
    </row>
    <row r="130" spans="7:16" ht="52.5" customHeight="1">
      <c r="G130" s="24"/>
      <c r="P130" s="1"/>
    </row>
    <row r="131" spans="7:16" ht="52.5" customHeight="1">
      <c r="G131" s="24"/>
      <c r="P131" s="1"/>
    </row>
    <row r="132" spans="7:16" ht="52.5" customHeight="1">
      <c r="G132" s="24"/>
      <c r="P132" s="1"/>
    </row>
    <row r="133" spans="7:16" ht="52.5" customHeight="1">
      <c r="G133" s="24"/>
      <c r="P133" s="1"/>
    </row>
    <row r="134" spans="7:16" ht="52.5" customHeight="1">
      <c r="G134" s="24"/>
      <c r="P134" s="1"/>
    </row>
    <row r="135" spans="7:16" ht="52.5" customHeight="1">
      <c r="G135" s="24"/>
      <c r="P135" s="1"/>
    </row>
    <row r="136" spans="7:16" ht="52.5" customHeight="1">
      <c r="G136" s="24"/>
      <c r="P136" s="1"/>
    </row>
    <row r="137" spans="7:16" ht="52.5" customHeight="1">
      <c r="G137" s="24"/>
      <c r="P137" s="1"/>
    </row>
    <row r="138" spans="7:16" ht="52.5" customHeight="1">
      <c r="G138" s="24"/>
      <c r="P138" s="1"/>
    </row>
    <row r="139" spans="7:16" ht="52.5" customHeight="1">
      <c r="G139" s="24"/>
      <c r="P139" s="1"/>
    </row>
    <row r="140" spans="7:16" ht="52.5" customHeight="1">
      <c r="G140" s="24"/>
      <c r="P140" s="1"/>
    </row>
    <row r="141" spans="7:16" ht="52.5" customHeight="1">
      <c r="G141" s="24"/>
      <c r="P141" s="1"/>
    </row>
    <row r="142" spans="7:16" ht="52.5" customHeight="1">
      <c r="G142" s="24"/>
      <c r="P142" s="1"/>
    </row>
    <row r="143" spans="7:16" ht="52.5" customHeight="1">
      <c r="G143" s="24"/>
      <c r="P143" s="1"/>
    </row>
    <row r="144" spans="7:16" ht="52.5" customHeight="1">
      <c r="G144" s="24"/>
      <c r="P144" s="1"/>
    </row>
    <row r="145" spans="7:16" ht="52.5" customHeight="1">
      <c r="G145" s="24"/>
      <c r="P145" s="1"/>
    </row>
  </sheetData>
  <mergeCells count="12">
    <mergeCell ref="B74:F74"/>
    <mergeCell ref="B78:F78"/>
    <mergeCell ref="B81:F81"/>
    <mergeCell ref="B94:F94"/>
    <mergeCell ref="B100:F100"/>
    <mergeCell ref="B112:F112"/>
    <mergeCell ref="B7:C7"/>
    <mergeCell ref="B1:C5"/>
    <mergeCell ref="E1:F5"/>
    <mergeCell ref="B6:C6"/>
    <mergeCell ref="E6:F6"/>
    <mergeCell ref="E7:F7"/>
  </mergeCells>
  <phoneticPr fontId="0" type="noConversion"/>
  <conditionalFormatting sqref="D104 D80 D73 D75 D52:D54 D56:D57 D45 D59:D60 D38 D68:D69 D11 D31 D6 D13:D24">
    <cfRule type="cellIs" dxfId="157" priority="16" stopIfTrue="1" operator="equal">
      <formula>"?"</formula>
    </cfRule>
  </conditionalFormatting>
  <conditionalFormatting sqref="D113">
    <cfRule type="cellIs" dxfId="156" priority="3" stopIfTrue="1" operator="equal">
      <formula>"?"</formula>
    </cfRule>
  </conditionalFormatting>
  <hyperlinks>
    <hyperlink ref="B7:C7" location="'ΠΕΡΙΛΗΨΗ ΠΡΟΤΕΙΝΟΜΕΝΩΝ ΤΙΜΩΝ'!A1" display="Περίληψη προτεινόμενων τιμών"/>
  </hyperlinks>
  <printOptions horizontalCentered="1"/>
  <pageMargins left="0" right="0" top="0.34" bottom="0.32" header="0.11811023622047245" footer="0.28999999999999998"/>
  <pageSetup paperSize="9" scale="16" fitToHeight="2" orientation="portrait" r:id="rId1"/>
  <headerFooter alignWithMargins="0"/>
  <rowBreaks count="2" manualBreakCount="2">
    <brk id="64" min="1" max="9" man="1"/>
    <brk id="111" min="1" max="9" man="1"/>
  </rowBreaks>
  <drawing r:id="rId2"/>
  <legacyDrawing r:id="rId3"/>
  <oleObjects>
    <mc:AlternateContent xmlns:mc="http://schemas.openxmlformats.org/markup-compatibility/2006">
      <mc:Choice Requires="x14">
        <oleObject progId="MSPhotoEd.3" shapeId="2" r:id="rId4">
          <objectPr defaultSize="0" autoPict="0" r:id="rId5">
            <anchor moveWithCells="1" sizeWithCells="1">
              <from>
                <xdr:col>1</xdr:col>
                <xdr:colOff>104775</xdr:colOff>
                <xdr:row>0</xdr:row>
                <xdr:rowOff>0</xdr:rowOff>
              </from>
              <to>
                <xdr:col>1</xdr:col>
                <xdr:colOff>2019300</xdr:colOff>
                <xdr:row>0</xdr:row>
                <xdr:rowOff>0</xdr:rowOff>
              </to>
            </anchor>
          </objectPr>
        </oleObject>
      </mc:Choice>
      <mc:Fallback>
        <oleObject progId="MSPhotoEd.3" shapeId="209927" r:id="rId4"/>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4">
    <pageSetUpPr fitToPage="1"/>
  </sheetPr>
  <dimension ref="A1:GJ153"/>
  <sheetViews>
    <sheetView view="pageBreakPreview" topLeftCell="B1" zoomScale="27" zoomScaleNormal="25" zoomScaleSheetLayoutView="27" workbookViewId="0">
      <selection activeCell="F13" sqref="F13"/>
    </sheetView>
  </sheetViews>
  <sheetFormatPr defaultColWidth="28" defaultRowHeight="52.5" customHeight="1"/>
  <cols>
    <col min="1" max="1" width="13.7109375" style="1" hidden="1" customWidth="1"/>
    <col min="2" max="2" width="228.7109375" style="1" customWidth="1"/>
    <col min="3" max="3" width="20.140625" style="1" customWidth="1"/>
    <col min="4" max="4" width="50.7109375" style="1" customWidth="1"/>
    <col min="5" max="5" width="20.85546875" style="1" customWidth="1"/>
    <col min="6" max="6" width="222.7109375" style="1" customWidth="1"/>
    <col min="7" max="8" width="8.85546875" customWidth="1"/>
    <col min="9" max="16" width="28" style="24" customWidth="1"/>
    <col min="17" max="16384" width="28" style="1"/>
  </cols>
  <sheetData>
    <row r="1" spans="2:192" ht="61.5" customHeight="1">
      <c r="B1" s="316" t="s">
        <v>488</v>
      </c>
      <c r="C1" s="317"/>
      <c r="D1" s="63" t="s">
        <v>374</v>
      </c>
      <c r="E1" s="320"/>
      <c r="F1" s="321"/>
      <c r="G1" s="1"/>
      <c r="H1" s="1"/>
      <c r="I1" s="1"/>
      <c r="J1" s="1"/>
      <c r="K1" s="1"/>
      <c r="L1" s="1"/>
      <c r="M1" s="1"/>
      <c r="N1" s="1"/>
      <c r="O1" s="1"/>
      <c r="P1" s="1"/>
    </row>
    <row r="2" spans="2:192" ht="108" customHeight="1">
      <c r="B2" s="318"/>
      <c r="C2" s="319"/>
      <c r="D2" s="60" t="s">
        <v>160</v>
      </c>
      <c r="E2" s="322"/>
      <c r="F2" s="323"/>
      <c r="G2" s="1"/>
      <c r="H2" s="1"/>
      <c r="I2" s="1"/>
      <c r="J2" s="1"/>
      <c r="K2" s="1"/>
      <c r="L2" s="1"/>
      <c r="M2" s="1"/>
      <c r="N2" s="1"/>
      <c r="O2" s="1"/>
      <c r="P2" s="1"/>
    </row>
    <row r="3" spans="2:192" ht="72" customHeight="1">
      <c r="B3" s="318"/>
      <c r="C3" s="319"/>
      <c r="D3" s="60">
        <v>1368</v>
      </c>
      <c r="E3" s="322"/>
      <c r="F3" s="323"/>
      <c r="G3" s="1"/>
      <c r="H3" s="1"/>
      <c r="I3" s="1"/>
      <c r="J3" s="1"/>
      <c r="K3" s="1"/>
      <c r="L3" s="1"/>
      <c r="M3" s="1"/>
      <c r="N3" s="1"/>
      <c r="O3" s="1"/>
      <c r="P3" s="1"/>
    </row>
    <row r="4" spans="2:192" ht="69" customHeight="1">
      <c r="B4" s="318"/>
      <c r="C4" s="319"/>
      <c r="D4" s="60" t="s">
        <v>379</v>
      </c>
      <c r="E4" s="322"/>
      <c r="F4" s="323"/>
      <c r="G4" s="1"/>
      <c r="H4" s="1"/>
      <c r="I4" s="1"/>
      <c r="J4" s="1"/>
      <c r="K4" s="1"/>
      <c r="L4" s="1"/>
      <c r="M4" s="1"/>
      <c r="N4" s="1"/>
      <c r="O4" s="1"/>
      <c r="P4" s="1"/>
    </row>
    <row r="5" spans="2:192" ht="61.5" customHeight="1">
      <c r="B5" s="318"/>
      <c r="C5" s="319"/>
      <c r="D5" s="61" t="s">
        <v>380</v>
      </c>
      <c r="E5" s="322"/>
      <c r="F5" s="323"/>
      <c r="G5" s="1"/>
      <c r="H5" s="1"/>
      <c r="I5" s="1"/>
      <c r="J5" s="1"/>
      <c r="K5" s="1"/>
      <c r="L5" s="1"/>
      <c r="M5" s="1"/>
      <c r="N5" s="1"/>
      <c r="O5" s="1"/>
      <c r="P5" s="1"/>
    </row>
    <row r="6" spans="2:192" ht="72" customHeight="1">
      <c r="B6" s="324" t="s">
        <v>427</v>
      </c>
      <c r="C6" s="325"/>
      <c r="D6" s="47">
        <v>18800</v>
      </c>
      <c r="E6" s="310"/>
      <c r="F6" s="311"/>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24"/>
      <c r="CH6" s="24"/>
      <c r="CI6" s="24"/>
      <c r="CJ6" s="24"/>
      <c r="CK6" s="24"/>
      <c r="CL6" s="24"/>
      <c r="CM6" s="24"/>
      <c r="CN6" s="24"/>
      <c r="CO6" s="24"/>
      <c r="CP6" s="24"/>
      <c r="CQ6" s="24"/>
      <c r="CR6" s="24"/>
      <c r="CS6" s="24"/>
      <c r="CT6" s="24"/>
      <c r="CU6" s="24"/>
      <c r="CV6" s="24"/>
      <c r="CW6" s="24"/>
      <c r="CX6" s="24"/>
      <c r="CY6" s="24"/>
      <c r="CZ6" s="24"/>
      <c r="DA6" s="24"/>
      <c r="DB6" s="24"/>
      <c r="DC6" s="24"/>
      <c r="DD6" s="24"/>
      <c r="DE6" s="24"/>
      <c r="DF6" s="24"/>
      <c r="DG6" s="24"/>
      <c r="DH6" s="24"/>
      <c r="DI6" s="24"/>
      <c r="DJ6" s="24"/>
      <c r="DK6" s="24"/>
      <c r="DL6" s="24"/>
      <c r="DM6" s="24"/>
      <c r="DN6" s="24"/>
      <c r="DO6" s="24"/>
      <c r="DP6" s="24"/>
      <c r="DQ6" s="24"/>
      <c r="DR6" s="24"/>
      <c r="DS6" s="24"/>
      <c r="DT6" s="24"/>
      <c r="DU6" s="24"/>
      <c r="DV6" s="24"/>
      <c r="DW6" s="24"/>
      <c r="DX6" s="24"/>
      <c r="DY6" s="24"/>
      <c r="DZ6" s="24"/>
      <c r="EA6" s="24"/>
      <c r="EB6" s="24"/>
      <c r="EC6" s="24"/>
      <c r="ED6" s="24"/>
      <c r="EE6" s="24"/>
      <c r="EF6" s="24"/>
      <c r="EG6" s="24"/>
      <c r="EH6" s="24"/>
      <c r="EI6" s="24"/>
      <c r="EJ6" s="24"/>
      <c r="EK6" s="24"/>
      <c r="EL6" s="24"/>
      <c r="EM6" s="24"/>
      <c r="EN6" s="24"/>
      <c r="EO6" s="24"/>
      <c r="EP6" s="24"/>
      <c r="EQ6" s="24"/>
      <c r="ER6" s="24"/>
      <c r="ES6" s="24"/>
      <c r="ET6" s="24"/>
      <c r="EU6" s="24"/>
      <c r="EV6" s="24"/>
      <c r="EW6" s="24"/>
      <c r="EX6" s="24"/>
      <c r="EY6" s="24"/>
      <c r="EZ6" s="24"/>
      <c r="FA6" s="24"/>
      <c r="FB6" s="24"/>
      <c r="FC6" s="24"/>
      <c r="FD6" s="24"/>
      <c r="FE6" s="24"/>
      <c r="FF6" s="24"/>
      <c r="FG6" s="24"/>
      <c r="FH6" s="24"/>
      <c r="FI6" s="24"/>
      <c r="FJ6" s="24"/>
      <c r="FK6" s="24"/>
      <c r="FL6" s="24"/>
      <c r="FM6" s="24"/>
      <c r="FN6" s="24"/>
      <c r="FO6" s="24"/>
      <c r="FP6" s="24"/>
      <c r="FQ6" s="24"/>
      <c r="FR6" s="24"/>
      <c r="FS6" s="24"/>
      <c r="FT6" s="24"/>
      <c r="FU6" s="24"/>
      <c r="FV6" s="24"/>
      <c r="FW6" s="24"/>
      <c r="FX6" s="24"/>
      <c r="FY6" s="24"/>
      <c r="FZ6" s="24"/>
      <c r="GA6" s="24"/>
      <c r="GB6" s="24"/>
      <c r="GC6" s="24"/>
      <c r="GD6" s="24"/>
      <c r="GE6" s="24"/>
      <c r="GF6" s="24"/>
      <c r="GG6" s="24"/>
      <c r="GH6" s="24"/>
      <c r="GI6" s="24"/>
      <c r="GJ6" s="24"/>
    </row>
    <row r="7" spans="2:192" ht="57.75" customHeight="1">
      <c r="B7" s="312" t="s">
        <v>226</v>
      </c>
      <c r="C7" s="313"/>
      <c r="D7" s="48" t="s">
        <v>564</v>
      </c>
      <c r="E7" s="310"/>
      <c r="F7" s="311"/>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c r="CJ7" s="24"/>
      <c r="CK7" s="24"/>
      <c r="CL7" s="24"/>
      <c r="CM7" s="24"/>
      <c r="CN7" s="24"/>
      <c r="CO7" s="24"/>
      <c r="CP7" s="24"/>
      <c r="CQ7" s="24"/>
      <c r="CR7" s="24"/>
      <c r="CS7" s="24"/>
      <c r="CT7" s="24"/>
      <c r="CU7" s="24"/>
      <c r="CV7" s="24"/>
      <c r="CW7" s="24"/>
      <c r="CX7" s="24"/>
      <c r="CY7" s="24"/>
      <c r="CZ7" s="24"/>
      <c r="DA7" s="24"/>
      <c r="DB7" s="24"/>
      <c r="DC7" s="24"/>
      <c r="DD7" s="24"/>
      <c r="DE7" s="24"/>
      <c r="DF7" s="24"/>
      <c r="DG7" s="24"/>
      <c r="DH7" s="24"/>
      <c r="DI7" s="24"/>
      <c r="DJ7" s="24"/>
      <c r="DK7" s="24"/>
      <c r="DL7" s="24"/>
      <c r="DM7" s="24"/>
      <c r="DN7" s="24"/>
      <c r="DO7" s="24"/>
      <c r="DP7" s="24"/>
      <c r="DQ7" s="24"/>
      <c r="DR7" s="24"/>
      <c r="DS7" s="24"/>
      <c r="DT7" s="24"/>
      <c r="DU7" s="24"/>
      <c r="DV7" s="24"/>
      <c r="DW7" s="24"/>
      <c r="DX7" s="24"/>
      <c r="DY7" s="24"/>
      <c r="DZ7" s="24"/>
      <c r="EA7" s="24"/>
      <c r="EB7" s="24"/>
      <c r="EC7" s="24"/>
      <c r="ED7" s="24"/>
      <c r="EE7" s="24"/>
      <c r="EF7" s="24"/>
      <c r="EG7" s="24"/>
      <c r="EH7" s="24"/>
      <c r="EI7" s="24"/>
      <c r="EJ7" s="24"/>
      <c r="EK7" s="24"/>
      <c r="EL7" s="24"/>
      <c r="EM7" s="24"/>
      <c r="EN7" s="24"/>
      <c r="EO7" s="24"/>
      <c r="EP7" s="24"/>
      <c r="EQ7" s="24"/>
      <c r="ER7" s="24"/>
      <c r="ES7" s="24"/>
      <c r="ET7" s="24"/>
      <c r="EU7" s="24"/>
      <c r="EV7" s="24"/>
      <c r="EW7" s="24"/>
      <c r="EX7" s="24"/>
      <c r="EY7" s="24"/>
      <c r="EZ7" s="24"/>
      <c r="FA7" s="24"/>
      <c r="FB7" s="24"/>
      <c r="FC7" s="24"/>
      <c r="FD7" s="24"/>
      <c r="FE7" s="24"/>
      <c r="FF7" s="24"/>
      <c r="FG7" s="24"/>
      <c r="FH7" s="24"/>
      <c r="FI7" s="24"/>
      <c r="FJ7" s="24"/>
      <c r="FK7" s="24"/>
      <c r="FL7" s="24"/>
      <c r="FM7" s="24"/>
      <c r="FN7" s="24"/>
      <c r="FO7" s="24"/>
      <c r="FP7" s="24"/>
      <c r="FQ7" s="24"/>
      <c r="FR7" s="24"/>
      <c r="FS7" s="24"/>
      <c r="FT7" s="24"/>
      <c r="FU7" s="24"/>
      <c r="FV7" s="24"/>
      <c r="FW7" s="24"/>
      <c r="FX7" s="24"/>
      <c r="FY7" s="24"/>
      <c r="FZ7" s="24"/>
      <c r="GA7" s="24"/>
      <c r="GB7" s="24"/>
      <c r="GC7" s="24"/>
      <c r="GD7" s="24"/>
      <c r="GE7" s="24"/>
      <c r="GF7" s="24"/>
      <c r="GG7" s="24"/>
      <c r="GH7" s="24"/>
      <c r="GI7" s="24"/>
      <c r="GJ7" s="24"/>
    </row>
    <row r="8" spans="2:192" ht="69.75" customHeight="1">
      <c r="B8" s="64" t="s">
        <v>373</v>
      </c>
      <c r="C8" s="49" t="s">
        <v>429</v>
      </c>
      <c r="D8" s="50"/>
      <c r="E8" s="49" t="s">
        <v>429</v>
      </c>
      <c r="F8" s="65" t="s">
        <v>372</v>
      </c>
      <c r="G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24"/>
      <c r="CM8" s="24"/>
      <c r="CN8" s="24"/>
      <c r="CO8" s="24"/>
      <c r="CP8" s="24"/>
      <c r="CQ8" s="24"/>
      <c r="CR8" s="24"/>
      <c r="CS8" s="24"/>
      <c r="CT8" s="24"/>
      <c r="CU8" s="24"/>
      <c r="CV8" s="24"/>
      <c r="CW8" s="24"/>
      <c r="CX8" s="24"/>
      <c r="CY8" s="24"/>
      <c r="CZ8" s="24"/>
      <c r="DA8" s="24"/>
      <c r="DB8" s="24"/>
      <c r="DC8" s="24"/>
      <c r="DD8" s="24"/>
      <c r="DE8" s="24"/>
      <c r="DF8" s="24"/>
      <c r="DG8" s="24"/>
      <c r="DH8" s="24"/>
      <c r="DI8" s="24"/>
      <c r="DJ8" s="24"/>
      <c r="DK8" s="24"/>
      <c r="DL8" s="24"/>
      <c r="DM8" s="24"/>
      <c r="DN8" s="24"/>
      <c r="DO8" s="24"/>
      <c r="DP8" s="24"/>
      <c r="DQ8" s="24"/>
      <c r="DR8" s="24"/>
      <c r="DS8" s="24"/>
      <c r="DT8" s="24"/>
      <c r="DU8" s="24"/>
      <c r="DV8" s="24"/>
      <c r="DW8" s="24"/>
      <c r="DX8" s="24"/>
      <c r="DY8" s="24"/>
      <c r="DZ8" s="24"/>
      <c r="EA8" s="24"/>
      <c r="EB8" s="24"/>
      <c r="EC8" s="24"/>
      <c r="ED8" s="24"/>
      <c r="EE8" s="24"/>
      <c r="EF8" s="24"/>
      <c r="EG8" s="24"/>
      <c r="EH8" s="24"/>
      <c r="EI8" s="24"/>
      <c r="EJ8" s="24"/>
      <c r="EK8" s="24"/>
      <c r="EL8" s="24"/>
      <c r="EM8" s="24"/>
      <c r="EN8" s="24"/>
      <c r="EO8" s="24"/>
      <c r="EP8" s="24"/>
      <c r="EQ8" s="24"/>
      <c r="ER8" s="24"/>
      <c r="ES8" s="24"/>
      <c r="ET8" s="24"/>
      <c r="EU8" s="24"/>
      <c r="EV8" s="24"/>
      <c r="EW8" s="24"/>
      <c r="EX8" s="24"/>
      <c r="EY8" s="24"/>
      <c r="EZ8" s="24"/>
      <c r="FA8" s="24"/>
      <c r="FB8" s="24"/>
      <c r="FC8" s="24"/>
      <c r="FD8" s="24"/>
      <c r="FE8" s="24"/>
      <c r="FF8" s="24"/>
      <c r="FG8" s="24"/>
      <c r="FH8" s="24"/>
      <c r="FI8" s="24"/>
      <c r="FJ8" s="24"/>
      <c r="FK8" s="24"/>
      <c r="FL8" s="24"/>
      <c r="FM8" s="24"/>
      <c r="FN8" s="24"/>
      <c r="FO8" s="24"/>
      <c r="FP8" s="24"/>
      <c r="FQ8" s="24"/>
      <c r="FR8" s="24"/>
      <c r="FS8" s="24"/>
      <c r="FT8" s="24"/>
      <c r="FU8" s="24"/>
      <c r="FV8" s="24"/>
      <c r="FW8" s="24"/>
      <c r="FX8" s="24"/>
      <c r="FY8" s="24"/>
      <c r="FZ8" s="24"/>
      <c r="GA8" s="24"/>
      <c r="GB8" s="24"/>
      <c r="GC8" s="24"/>
      <c r="GD8" s="24"/>
      <c r="GE8" s="24"/>
      <c r="GF8" s="24"/>
      <c r="GG8" s="24"/>
      <c r="GH8" s="24"/>
      <c r="GI8" s="24"/>
      <c r="GJ8" s="24"/>
    </row>
    <row r="9" spans="2:192" ht="69.95" customHeight="1">
      <c r="B9" s="66" t="s">
        <v>77</v>
      </c>
      <c r="C9" s="51"/>
      <c r="D9" s="53" t="s">
        <v>431</v>
      </c>
      <c r="E9" s="54"/>
      <c r="F9" s="78"/>
      <c r="G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c r="CA9" s="24"/>
      <c r="CB9" s="24"/>
      <c r="CC9" s="24"/>
      <c r="CD9" s="24"/>
      <c r="CE9" s="24"/>
      <c r="CF9" s="24"/>
      <c r="CG9" s="24"/>
      <c r="CH9" s="24"/>
      <c r="CI9" s="24"/>
      <c r="CJ9" s="24"/>
      <c r="CK9" s="24"/>
      <c r="CL9" s="24"/>
      <c r="CM9" s="24"/>
      <c r="CN9" s="24"/>
      <c r="CO9" s="24"/>
      <c r="CP9" s="24"/>
      <c r="CQ9" s="24"/>
      <c r="CR9" s="24"/>
      <c r="CS9" s="24"/>
      <c r="CT9" s="24"/>
      <c r="CU9" s="24"/>
      <c r="CV9" s="24"/>
      <c r="CW9" s="24"/>
      <c r="CX9" s="24"/>
      <c r="CY9" s="24"/>
      <c r="CZ9" s="24"/>
      <c r="DA9" s="24"/>
      <c r="DB9" s="24"/>
      <c r="DC9" s="24"/>
      <c r="DD9" s="24"/>
      <c r="DE9" s="24"/>
      <c r="DF9" s="24"/>
      <c r="DG9" s="24"/>
      <c r="DH9" s="24"/>
      <c r="DI9" s="24"/>
      <c r="DJ9" s="24"/>
      <c r="DK9" s="24"/>
      <c r="DL9" s="24"/>
      <c r="DM9" s="24"/>
      <c r="DN9" s="24"/>
      <c r="DO9" s="24"/>
      <c r="DP9" s="24"/>
      <c r="DQ9" s="24"/>
      <c r="DR9" s="24"/>
      <c r="DS9" s="24"/>
      <c r="DT9" s="24"/>
      <c r="DU9" s="24"/>
      <c r="DV9" s="24"/>
      <c r="DW9" s="24"/>
      <c r="DX9" s="24"/>
      <c r="DY9" s="24"/>
      <c r="DZ9" s="24"/>
      <c r="EA9" s="24"/>
      <c r="EB9" s="24"/>
      <c r="EC9" s="24"/>
      <c r="ED9" s="24"/>
      <c r="EE9" s="24"/>
      <c r="EF9" s="24"/>
      <c r="EG9" s="24"/>
      <c r="EH9" s="24"/>
      <c r="EI9" s="24"/>
      <c r="EJ9" s="24"/>
      <c r="EK9" s="24"/>
      <c r="EL9" s="24"/>
      <c r="EM9" s="24"/>
      <c r="EN9" s="24"/>
      <c r="EO9" s="24"/>
      <c r="EP9" s="24"/>
      <c r="EQ9" s="24"/>
      <c r="ER9" s="24"/>
      <c r="ES9" s="24"/>
      <c r="ET9" s="24"/>
      <c r="EU9" s="24"/>
      <c r="EV9" s="24"/>
      <c r="EW9" s="24"/>
      <c r="EX9" s="24"/>
      <c r="EY9" s="24"/>
      <c r="EZ9" s="24"/>
      <c r="FA9" s="24"/>
      <c r="FB9" s="24"/>
      <c r="FC9" s="24"/>
      <c r="FD9" s="24"/>
      <c r="FE9" s="24"/>
      <c r="FF9" s="24"/>
      <c r="FG9" s="24"/>
      <c r="FH9" s="24"/>
      <c r="FI9" s="24"/>
      <c r="FJ9" s="24"/>
      <c r="FK9" s="24"/>
      <c r="FL9" s="24"/>
      <c r="FM9" s="24"/>
      <c r="FN9" s="24"/>
      <c r="FO9" s="24"/>
      <c r="FP9" s="24"/>
      <c r="FQ9" s="24"/>
      <c r="FR9" s="24"/>
      <c r="FS9" s="24"/>
      <c r="FT9" s="24"/>
      <c r="FU9" s="24"/>
      <c r="FV9" s="24"/>
      <c r="FW9" s="24"/>
      <c r="FX9" s="24"/>
      <c r="FY9" s="24"/>
      <c r="FZ9" s="24"/>
      <c r="GA9" s="24"/>
      <c r="GB9" s="24"/>
      <c r="GC9" s="24"/>
      <c r="GD9" s="24"/>
      <c r="GE9" s="24"/>
      <c r="GF9" s="24"/>
      <c r="GG9" s="24"/>
      <c r="GH9" s="24"/>
      <c r="GI9" s="24"/>
      <c r="GJ9" s="24"/>
    </row>
    <row r="10" spans="2:192" ht="69.95" customHeight="1">
      <c r="B10" s="66" t="s">
        <v>78</v>
      </c>
      <c r="C10" s="51"/>
      <c r="D10" s="53" t="s">
        <v>431</v>
      </c>
      <c r="E10" s="54"/>
      <c r="F10" s="78"/>
      <c r="G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24"/>
      <c r="CO10" s="24"/>
      <c r="CP10" s="24"/>
      <c r="CQ10" s="24"/>
      <c r="CR10" s="24"/>
      <c r="CS10" s="24"/>
      <c r="CT10" s="24"/>
      <c r="CU10" s="24"/>
      <c r="CV10" s="24"/>
      <c r="CW10" s="24"/>
      <c r="CX10" s="24"/>
      <c r="CY10" s="24"/>
      <c r="CZ10" s="24"/>
      <c r="DA10" s="24"/>
      <c r="DB10" s="24"/>
      <c r="DC10" s="24"/>
      <c r="DD10" s="24"/>
      <c r="DE10" s="24"/>
      <c r="DF10" s="24"/>
      <c r="DG10" s="24"/>
      <c r="DH10" s="24"/>
      <c r="DI10" s="24"/>
      <c r="DJ10" s="24"/>
      <c r="DK10" s="24"/>
      <c r="DL10" s="24"/>
      <c r="DM10" s="24"/>
      <c r="DN10" s="24"/>
      <c r="DO10" s="24"/>
      <c r="DP10" s="24"/>
      <c r="DQ10" s="24"/>
      <c r="DR10" s="24"/>
      <c r="DS10" s="24"/>
      <c r="DT10" s="24"/>
      <c r="DU10" s="24"/>
      <c r="DV10" s="24"/>
      <c r="DW10" s="24"/>
      <c r="DX10" s="24"/>
      <c r="DY10" s="24"/>
      <c r="DZ10" s="24"/>
      <c r="EA10" s="24"/>
      <c r="EB10" s="24"/>
      <c r="EC10" s="24"/>
      <c r="ED10" s="24"/>
      <c r="EE10" s="24"/>
      <c r="EF10" s="24"/>
      <c r="EG10" s="24"/>
      <c r="EH10" s="24"/>
      <c r="EI10" s="24"/>
      <c r="EJ10" s="24"/>
      <c r="EK10" s="24"/>
      <c r="EL10" s="24"/>
      <c r="EM10" s="24"/>
      <c r="EN10" s="24"/>
      <c r="EO10" s="24"/>
      <c r="EP10" s="24"/>
      <c r="EQ10" s="24"/>
      <c r="ER10" s="24"/>
      <c r="ES10" s="24"/>
      <c r="ET10" s="24"/>
      <c r="EU10" s="24"/>
      <c r="EV10" s="24"/>
      <c r="EW10" s="24"/>
      <c r="EX10" s="24"/>
      <c r="EY10" s="24"/>
      <c r="EZ10" s="24"/>
      <c r="FA10" s="24"/>
      <c r="FB10" s="24"/>
      <c r="FC10" s="24"/>
      <c r="FD10" s="24"/>
      <c r="FE10" s="24"/>
      <c r="FF10" s="24"/>
      <c r="FG10" s="24"/>
      <c r="FH10" s="24"/>
      <c r="FI10" s="24"/>
      <c r="FJ10" s="24"/>
      <c r="FK10" s="24"/>
      <c r="FL10" s="24"/>
      <c r="FM10" s="24"/>
      <c r="FN10" s="24"/>
      <c r="FO10" s="24"/>
      <c r="FP10" s="24"/>
      <c r="FQ10" s="24"/>
      <c r="FR10" s="24"/>
      <c r="FS10" s="24"/>
      <c r="FT10" s="24"/>
      <c r="FU10" s="24"/>
      <c r="FV10" s="24"/>
      <c r="FW10" s="24"/>
      <c r="FX10" s="24"/>
      <c r="FY10" s="24"/>
      <c r="FZ10" s="24"/>
      <c r="GA10" s="24"/>
      <c r="GB10" s="24"/>
      <c r="GC10" s="24"/>
      <c r="GD10" s="24"/>
      <c r="GE10" s="24"/>
      <c r="GF10" s="24"/>
      <c r="GG10" s="24"/>
      <c r="GH10" s="24"/>
      <c r="GI10" s="24"/>
      <c r="GJ10" s="24"/>
    </row>
    <row r="11" spans="2:192" ht="69.95" customHeight="1">
      <c r="B11" s="66" t="s">
        <v>75</v>
      </c>
      <c r="C11" s="51"/>
      <c r="D11" s="53" t="s">
        <v>431</v>
      </c>
      <c r="E11" s="54"/>
      <c r="F11" s="78"/>
      <c r="G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24"/>
      <c r="CO11" s="24"/>
      <c r="CP11" s="24"/>
      <c r="CQ11" s="24"/>
      <c r="CR11" s="24"/>
      <c r="CS11" s="24"/>
      <c r="CT11" s="24"/>
      <c r="CU11" s="24"/>
      <c r="CV11" s="24"/>
      <c r="CW11" s="24"/>
      <c r="CX11" s="24"/>
      <c r="CY11" s="24"/>
      <c r="CZ11" s="24"/>
      <c r="DA11" s="24"/>
      <c r="DB11" s="24"/>
      <c r="DC11" s="24"/>
      <c r="DD11" s="24"/>
      <c r="DE11" s="24"/>
      <c r="DF11" s="24"/>
      <c r="DG11" s="24"/>
      <c r="DH11" s="24"/>
      <c r="DI11" s="24"/>
      <c r="DJ11" s="24"/>
      <c r="DK11" s="24"/>
      <c r="DL11" s="24"/>
      <c r="DM11" s="24"/>
      <c r="DN11" s="24"/>
      <c r="DO11" s="24"/>
      <c r="DP11" s="24"/>
      <c r="DQ11" s="24"/>
      <c r="DR11" s="24"/>
      <c r="DS11" s="24"/>
      <c r="DT11" s="24"/>
      <c r="DU11" s="24"/>
      <c r="DV11" s="24"/>
      <c r="DW11" s="24"/>
      <c r="DX11" s="24"/>
      <c r="DY11" s="24"/>
      <c r="DZ11" s="24"/>
      <c r="EA11" s="24"/>
      <c r="EB11" s="24"/>
      <c r="EC11" s="24"/>
      <c r="ED11" s="24"/>
      <c r="EE11" s="24"/>
      <c r="EF11" s="24"/>
      <c r="EG11" s="24"/>
      <c r="EH11" s="24"/>
      <c r="EI11" s="24"/>
      <c r="EJ11" s="24"/>
      <c r="EK11" s="24"/>
      <c r="EL11" s="24"/>
      <c r="EM11" s="24"/>
      <c r="EN11" s="24"/>
      <c r="EO11" s="24"/>
      <c r="EP11" s="24"/>
      <c r="EQ11" s="24"/>
      <c r="ER11" s="24"/>
      <c r="ES11" s="24"/>
      <c r="ET11" s="24"/>
      <c r="EU11" s="24"/>
      <c r="EV11" s="24"/>
      <c r="EW11" s="24"/>
      <c r="EX11" s="24"/>
      <c r="EY11" s="24"/>
      <c r="EZ11" s="24"/>
      <c r="FA11" s="24"/>
      <c r="FB11" s="24"/>
      <c r="FC11" s="24"/>
      <c r="FD11" s="24"/>
      <c r="FE11" s="24"/>
      <c r="FF11" s="24"/>
      <c r="FG11" s="24"/>
      <c r="FH11" s="24"/>
      <c r="FI11" s="24"/>
      <c r="FJ11" s="24"/>
      <c r="FK11" s="24"/>
      <c r="FL11" s="24"/>
      <c r="FM11" s="24"/>
      <c r="FN11" s="24"/>
      <c r="FO11" s="24"/>
      <c r="FP11" s="24"/>
      <c r="FQ11" s="24"/>
      <c r="FR11" s="24"/>
      <c r="FS11" s="24"/>
      <c r="FT11" s="24"/>
      <c r="FU11" s="24"/>
      <c r="FV11" s="24"/>
      <c r="FW11" s="24"/>
      <c r="FX11" s="24"/>
      <c r="FY11" s="24"/>
      <c r="FZ11" s="24"/>
      <c r="GA11" s="24"/>
      <c r="GB11" s="24"/>
      <c r="GC11" s="24"/>
      <c r="GD11" s="24"/>
      <c r="GE11" s="24"/>
      <c r="GF11" s="24"/>
      <c r="GG11" s="24"/>
      <c r="GH11" s="24"/>
      <c r="GI11" s="24"/>
      <c r="GJ11" s="24"/>
    </row>
    <row r="12" spans="2:192" ht="69.95" customHeight="1">
      <c r="B12" s="66" t="s">
        <v>464</v>
      </c>
      <c r="C12" s="51"/>
      <c r="D12" s="53" t="s">
        <v>431</v>
      </c>
      <c r="E12" s="54"/>
      <c r="F12" s="78"/>
      <c r="G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c r="CZ12" s="24"/>
      <c r="DA12" s="24"/>
      <c r="DB12" s="24"/>
      <c r="DC12" s="24"/>
      <c r="DD12" s="24"/>
      <c r="DE12" s="24"/>
      <c r="DF12" s="24"/>
      <c r="DG12" s="24"/>
      <c r="DH12" s="24"/>
      <c r="DI12" s="24"/>
      <c r="DJ12" s="24"/>
      <c r="DK12" s="24"/>
      <c r="DL12" s="24"/>
      <c r="DM12" s="24"/>
      <c r="DN12" s="24"/>
      <c r="DO12" s="24"/>
      <c r="DP12" s="24"/>
      <c r="DQ12" s="24"/>
      <c r="DR12" s="24"/>
      <c r="DS12" s="24"/>
      <c r="DT12" s="24"/>
      <c r="DU12" s="24"/>
      <c r="DV12" s="24"/>
      <c r="DW12" s="24"/>
      <c r="DX12" s="24"/>
      <c r="DY12" s="24"/>
      <c r="DZ12" s="24"/>
      <c r="EA12" s="24"/>
      <c r="EB12" s="24"/>
      <c r="EC12" s="24"/>
      <c r="ED12" s="24"/>
      <c r="EE12" s="24"/>
      <c r="EF12" s="24"/>
      <c r="EG12" s="24"/>
      <c r="EH12" s="24"/>
      <c r="EI12" s="24"/>
      <c r="EJ12" s="24"/>
      <c r="EK12" s="24"/>
      <c r="EL12" s="24"/>
      <c r="EM12" s="24"/>
      <c r="EN12" s="24"/>
      <c r="EO12" s="24"/>
      <c r="EP12" s="24"/>
      <c r="EQ12" s="24"/>
      <c r="ER12" s="24"/>
      <c r="ES12" s="24"/>
      <c r="ET12" s="24"/>
      <c r="EU12" s="24"/>
      <c r="EV12" s="24"/>
      <c r="EW12" s="24"/>
      <c r="EX12" s="24"/>
      <c r="EY12" s="24"/>
      <c r="EZ12" s="24"/>
      <c r="FA12" s="24"/>
      <c r="FB12" s="24"/>
      <c r="FC12" s="24"/>
      <c r="FD12" s="24"/>
      <c r="FE12" s="24"/>
      <c r="FF12" s="24"/>
      <c r="FG12" s="24"/>
      <c r="FH12" s="24"/>
      <c r="FI12" s="24"/>
      <c r="FJ12" s="24"/>
      <c r="FK12" s="24"/>
      <c r="FL12" s="24"/>
      <c r="FM12" s="24"/>
      <c r="FN12" s="24"/>
      <c r="FO12" s="24"/>
      <c r="FP12" s="24"/>
      <c r="FQ12" s="24"/>
      <c r="FR12" s="24"/>
      <c r="FS12" s="24"/>
      <c r="FT12" s="24"/>
      <c r="FU12" s="24"/>
      <c r="FV12" s="24"/>
      <c r="FW12" s="24"/>
      <c r="FX12" s="24"/>
      <c r="FY12" s="24"/>
      <c r="FZ12" s="24"/>
      <c r="GA12" s="24"/>
      <c r="GB12" s="24"/>
      <c r="GC12" s="24"/>
      <c r="GD12" s="24"/>
      <c r="GE12" s="24"/>
      <c r="GF12" s="24"/>
      <c r="GG12" s="24"/>
      <c r="GH12" s="24"/>
      <c r="GI12" s="24"/>
      <c r="GJ12" s="24"/>
    </row>
    <row r="13" spans="2:192" ht="69.95" customHeight="1">
      <c r="B13" s="66" t="s">
        <v>63</v>
      </c>
      <c r="C13" s="51"/>
      <c r="D13" s="53" t="s">
        <v>431</v>
      </c>
      <c r="E13" s="54"/>
      <c r="F13" s="78"/>
      <c r="G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c r="DK13" s="24"/>
      <c r="DL13" s="24"/>
      <c r="DM13" s="24"/>
      <c r="DN13" s="24"/>
      <c r="DO13" s="24"/>
      <c r="DP13" s="24"/>
      <c r="DQ13" s="24"/>
      <c r="DR13" s="24"/>
      <c r="DS13" s="24"/>
      <c r="DT13" s="24"/>
      <c r="DU13" s="24"/>
      <c r="DV13" s="24"/>
      <c r="DW13" s="24"/>
      <c r="DX13" s="24"/>
      <c r="DY13" s="24"/>
      <c r="DZ13" s="24"/>
      <c r="EA13" s="24"/>
      <c r="EB13" s="24"/>
      <c r="EC13" s="24"/>
      <c r="ED13" s="24"/>
      <c r="EE13" s="24"/>
      <c r="EF13" s="24"/>
      <c r="EG13" s="24"/>
      <c r="EH13" s="24"/>
      <c r="EI13" s="24"/>
      <c r="EJ13" s="24"/>
      <c r="EK13" s="24"/>
      <c r="EL13" s="24"/>
      <c r="EM13" s="24"/>
      <c r="EN13" s="24"/>
      <c r="EO13" s="24"/>
      <c r="EP13" s="24"/>
      <c r="EQ13" s="24"/>
      <c r="ER13" s="24"/>
      <c r="ES13" s="24"/>
      <c r="ET13" s="24"/>
      <c r="EU13" s="24"/>
      <c r="EV13" s="24"/>
      <c r="EW13" s="24"/>
      <c r="EX13" s="24"/>
      <c r="EY13" s="24"/>
      <c r="EZ13" s="24"/>
      <c r="FA13" s="24"/>
      <c r="FB13" s="24"/>
      <c r="FC13" s="24"/>
      <c r="FD13" s="24"/>
      <c r="FE13" s="24"/>
      <c r="FF13" s="24"/>
      <c r="FG13" s="24"/>
      <c r="FH13" s="24"/>
      <c r="FI13" s="24"/>
      <c r="FJ13" s="24"/>
      <c r="FK13" s="24"/>
      <c r="FL13" s="24"/>
      <c r="FM13" s="24"/>
      <c r="FN13" s="24"/>
      <c r="FO13" s="24"/>
      <c r="FP13" s="24"/>
      <c r="FQ13" s="24"/>
      <c r="FR13" s="24"/>
      <c r="FS13" s="24"/>
      <c r="FT13" s="24"/>
      <c r="FU13" s="24"/>
      <c r="FV13" s="24"/>
      <c r="FW13" s="24"/>
      <c r="FX13" s="24"/>
      <c r="FY13" s="24"/>
      <c r="FZ13" s="24"/>
      <c r="GA13" s="24"/>
      <c r="GB13" s="24"/>
      <c r="GC13" s="24"/>
      <c r="GD13" s="24"/>
      <c r="GE13" s="24"/>
      <c r="GF13" s="24"/>
      <c r="GG13" s="24"/>
      <c r="GH13" s="24"/>
      <c r="GI13" s="24"/>
      <c r="GJ13" s="24"/>
    </row>
    <row r="14" spans="2:192" ht="69.95" customHeight="1">
      <c r="B14" s="66" t="s">
        <v>64</v>
      </c>
      <c r="C14" s="51"/>
      <c r="D14" s="53" t="s">
        <v>431</v>
      </c>
      <c r="E14" s="54"/>
      <c r="F14" s="78"/>
      <c r="G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24"/>
      <c r="DJ14" s="24"/>
      <c r="DK14" s="24"/>
      <c r="DL14" s="24"/>
      <c r="DM14" s="24"/>
      <c r="DN14" s="24"/>
      <c r="DO14" s="24"/>
      <c r="DP14" s="24"/>
      <c r="DQ14" s="24"/>
      <c r="DR14" s="24"/>
      <c r="DS14" s="24"/>
      <c r="DT14" s="24"/>
      <c r="DU14" s="24"/>
      <c r="DV14" s="24"/>
      <c r="DW14" s="24"/>
      <c r="DX14" s="24"/>
      <c r="DY14" s="24"/>
      <c r="DZ14" s="24"/>
      <c r="EA14" s="24"/>
      <c r="EB14" s="24"/>
      <c r="EC14" s="24"/>
      <c r="ED14" s="24"/>
      <c r="EE14" s="24"/>
      <c r="EF14" s="24"/>
      <c r="EG14" s="24"/>
      <c r="EH14" s="24"/>
      <c r="EI14" s="24"/>
      <c r="EJ14" s="24"/>
      <c r="EK14" s="24"/>
      <c r="EL14" s="24"/>
      <c r="EM14" s="24"/>
      <c r="EN14" s="24"/>
      <c r="EO14" s="24"/>
      <c r="EP14" s="24"/>
      <c r="EQ14" s="24"/>
      <c r="ER14" s="24"/>
      <c r="ES14" s="24"/>
      <c r="ET14" s="24"/>
      <c r="EU14" s="24"/>
      <c r="EV14" s="24"/>
      <c r="EW14" s="24"/>
      <c r="EX14" s="24"/>
      <c r="EY14" s="24"/>
      <c r="EZ14" s="24"/>
      <c r="FA14" s="24"/>
      <c r="FB14" s="24"/>
      <c r="FC14" s="24"/>
      <c r="FD14" s="24"/>
      <c r="FE14" s="24"/>
      <c r="FF14" s="24"/>
      <c r="FG14" s="24"/>
      <c r="FH14" s="24"/>
      <c r="FI14" s="24"/>
      <c r="FJ14" s="24"/>
      <c r="FK14" s="24"/>
      <c r="FL14" s="24"/>
      <c r="FM14" s="24"/>
      <c r="FN14" s="24"/>
      <c r="FO14" s="24"/>
      <c r="FP14" s="24"/>
      <c r="FQ14" s="24"/>
      <c r="FR14" s="24"/>
      <c r="FS14" s="24"/>
      <c r="FT14" s="24"/>
      <c r="FU14" s="24"/>
      <c r="FV14" s="24"/>
      <c r="FW14" s="24"/>
      <c r="FX14" s="24"/>
      <c r="FY14" s="24"/>
      <c r="FZ14" s="24"/>
      <c r="GA14" s="24"/>
      <c r="GB14" s="24"/>
      <c r="GC14" s="24"/>
      <c r="GD14" s="24"/>
      <c r="GE14" s="24"/>
      <c r="GF14" s="24"/>
      <c r="GG14" s="24"/>
      <c r="GH14" s="24"/>
      <c r="GI14" s="24"/>
      <c r="GJ14" s="24"/>
    </row>
    <row r="15" spans="2:192" ht="69.95" customHeight="1">
      <c r="B15" s="66" t="s">
        <v>65</v>
      </c>
      <c r="C15" s="51"/>
      <c r="D15" s="53" t="s">
        <v>431</v>
      </c>
      <c r="E15" s="54"/>
      <c r="F15" s="78"/>
      <c r="G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c r="DL15" s="24"/>
      <c r="DM15" s="24"/>
      <c r="DN15" s="24"/>
      <c r="DO15" s="24"/>
      <c r="DP15" s="24"/>
      <c r="DQ15" s="24"/>
      <c r="DR15" s="24"/>
      <c r="DS15" s="24"/>
      <c r="DT15" s="24"/>
      <c r="DU15" s="24"/>
      <c r="DV15" s="24"/>
      <c r="DW15" s="24"/>
      <c r="DX15" s="24"/>
      <c r="DY15" s="24"/>
      <c r="DZ15" s="24"/>
      <c r="EA15" s="24"/>
      <c r="EB15" s="24"/>
      <c r="EC15" s="24"/>
      <c r="ED15" s="24"/>
      <c r="EE15" s="24"/>
      <c r="EF15" s="24"/>
      <c r="EG15" s="24"/>
      <c r="EH15" s="24"/>
      <c r="EI15" s="24"/>
      <c r="EJ15" s="24"/>
      <c r="EK15" s="24"/>
      <c r="EL15" s="24"/>
      <c r="EM15" s="24"/>
      <c r="EN15" s="24"/>
      <c r="EO15" s="24"/>
      <c r="EP15" s="24"/>
      <c r="EQ15" s="24"/>
      <c r="ER15" s="24"/>
      <c r="ES15" s="24"/>
      <c r="ET15" s="24"/>
      <c r="EU15" s="24"/>
      <c r="EV15" s="24"/>
      <c r="EW15" s="24"/>
      <c r="EX15" s="24"/>
      <c r="EY15" s="24"/>
      <c r="EZ15" s="24"/>
      <c r="FA15" s="24"/>
      <c r="FB15" s="24"/>
      <c r="FC15" s="24"/>
      <c r="FD15" s="24"/>
      <c r="FE15" s="24"/>
      <c r="FF15" s="24"/>
      <c r="FG15" s="24"/>
      <c r="FH15" s="24"/>
      <c r="FI15" s="24"/>
      <c r="FJ15" s="24"/>
      <c r="FK15" s="24"/>
      <c r="FL15" s="24"/>
      <c r="FM15" s="24"/>
      <c r="FN15" s="24"/>
      <c r="FO15" s="24"/>
      <c r="FP15" s="24"/>
      <c r="FQ15" s="24"/>
      <c r="FR15" s="24"/>
      <c r="FS15" s="24"/>
      <c r="FT15" s="24"/>
      <c r="FU15" s="24"/>
      <c r="FV15" s="24"/>
      <c r="FW15" s="24"/>
      <c r="FX15" s="24"/>
      <c r="FY15" s="24"/>
      <c r="FZ15" s="24"/>
      <c r="GA15" s="24"/>
      <c r="GB15" s="24"/>
      <c r="GC15" s="24"/>
      <c r="GD15" s="24"/>
      <c r="GE15" s="24"/>
      <c r="GF15" s="24"/>
      <c r="GG15" s="24"/>
      <c r="GH15" s="24"/>
      <c r="GI15" s="24"/>
      <c r="GJ15" s="24"/>
    </row>
    <row r="16" spans="2:192" ht="69.95" customHeight="1">
      <c r="B16" s="66" t="s">
        <v>66</v>
      </c>
      <c r="C16" s="51"/>
      <c r="D16" s="53" t="s">
        <v>431</v>
      </c>
      <c r="E16" s="54"/>
      <c r="F16" s="78"/>
      <c r="G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24"/>
      <c r="EU16" s="24"/>
      <c r="EV16" s="24"/>
      <c r="EW16" s="24"/>
      <c r="EX16" s="24"/>
      <c r="EY16" s="24"/>
      <c r="EZ16" s="24"/>
      <c r="FA16" s="24"/>
      <c r="FB16" s="24"/>
      <c r="FC16" s="24"/>
      <c r="FD16" s="24"/>
      <c r="FE16" s="24"/>
      <c r="FF16" s="24"/>
      <c r="FG16" s="24"/>
      <c r="FH16" s="24"/>
      <c r="FI16" s="24"/>
      <c r="FJ16" s="24"/>
      <c r="FK16" s="24"/>
      <c r="FL16" s="24"/>
      <c r="FM16" s="24"/>
      <c r="FN16" s="24"/>
      <c r="FO16" s="24"/>
      <c r="FP16" s="24"/>
      <c r="FQ16" s="24"/>
      <c r="FR16" s="24"/>
      <c r="FS16" s="24"/>
      <c r="FT16" s="24"/>
      <c r="FU16" s="24"/>
      <c r="FV16" s="24"/>
      <c r="FW16" s="24"/>
      <c r="FX16" s="24"/>
      <c r="FY16" s="24"/>
      <c r="FZ16" s="24"/>
      <c r="GA16" s="24"/>
      <c r="GB16" s="24"/>
      <c r="GC16" s="24"/>
      <c r="GD16" s="24"/>
      <c r="GE16" s="24"/>
      <c r="GF16" s="24"/>
      <c r="GG16" s="24"/>
      <c r="GH16" s="24"/>
      <c r="GI16" s="24"/>
      <c r="GJ16" s="24"/>
    </row>
    <row r="17" spans="2:192" ht="69.95" customHeight="1">
      <c r="B17" s="66" t="s">
        <v>359</v>
      </c>
      <c r="C17" s="51"/>
      <c r="D17" s="53" t="s">
        <v>431</v>
      </c>
      <c r="E17" s="54"/>
      <c r="F17" s="78"/>
      <c r="G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24"/>
      <c r="CO17" s="24"/>
      <c r="CP17" s="24"/>
      <c r="CQ17" s="24"/>
      <c r="CR17" s="24"/>
      <c r="CS17" s="24"/>
      <c r="CT17" s="24"/>
      <c r="CU17" s="24"/>
      <c r="CV17" s="24"/>
      <c r="CW17" s="24"/>
      <c r="CX17" s="24"/>
      <c r="CY17" s="24"/>
      <c r="CZ17" s="24"/>
      <c r="DA17" s="24"/>
      <c r="DB17" s="24"/>
      <c r="DC17" s="24"/>
      <c r="DD17" s="24"/>
      <c r="DE17" s="24"/>
      <c r="DF17" s="2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row>
    <row r="18" spans="2:192" ht="69.95" customHeight="1">
      <c r="B18" s="66" t="s">
        <v>67</v>
      </c>
      <c r="C18" s="51" t="s">
        <v>430</v>
      </c>
      <c r="D18" s="53" t="s">
        <v>431</v>
      </c>
      <c r="E18" s="54" t="str">
        <f t="shared" ref="E18:E45" si="0">C18</f>
        <v>008</v>
      </c>
      <c r="F18" s="78"/>
      <c r="G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c r="CO18" s="24"/>
      <c r="CP18" s="24"/>
      <c r="CQ18" s="24"/>
      <c r="CR18" s="24"/>
      <c r="CS18" s="24"/>
      <c r="CT18" s="24"/>
      <c r="CU18" s="24"/>
      <c r="CV18" s="24"/>
      <c r="CW18" s="24"/>
      <c r="CX18" s="24"/>
      <c r="CY18" s="24"/>
      <c r="CZ18" s="24"/>
      <c r="DA18" s="24"/>
      <c r="DB18" s="24"/>
      <c r="DC18" s="24"/>
      <c r="DD18" s="24"/>
      <c r="DE18" s="24"/>
      <c r="DF18" s="2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row>
    <row r="19" spans="2:192" ht="69.95" customHeight="1">
      <c r="B19" s="66" t="s">
        <v>365</v>
      </c>
      <c r="C19" s="51" t="s">
        <v>433</v>
      </c>
      <c r="D19" s="53" t="s">
        <v>431</v>
      </c>
      <c r="E19" s="54" t="str">
        <f t="shared" si="0"/>
        <v>009</v>
      </c>
      <c r="F19" s="78"/>
      <c r="G19" s="1"/>
      <c r="H19" s="1"/>
      <c r="I19" s="1"/>
      <c r="J19" s="1"/>
      <c r="K19" s="1"/>
      <c r="L19" s="1"/>
      <c r="M19" s="1"/>
      <c r="N19" s="1"/>
      <c r="O19" s="1"/>
      <c r="P19" s="1"/>
    </row>
    <row r="20" spans="2:192" ht="69.95" customHeight="1">
      <c r="B20" s="66" t="s">
        <v>76</v>
      </c>
      <c r="C20" s="51" t="s">
        <v>158</v>
      </c>
      <c r="D20" s="56">
        <v>55</v>
      </c>
      <c r="E20" s="54" t="str">
        <f t="shared" si="0"/>
        <v>018</v>
      </c>
      <c r="F20" s="78"/>
      <c r="G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24"/>
      <c r="CO20" s="24"/>
      <c r="CP20" s="24"/>
      <c r="CQ20" s="24"/>
      <c r="CR20" s="24"/>
      <c r="CS20" s="24"/>
      <c r="CT20" s="24"/>
      <c r="CU20" s="24"/>
      <c r="CV20" s="24"/>
      <c r="CW20" s="24"/>
      <c r="CX20" s="24"/>
      <c r="CY20" s="24"/>
      <c r="CZ20" s="24"/>
      <c r="DA20" s="24"/>
      <c r="DB20" s="24"/>
      <c r="DC20" s="24"/>
      <c r="DD20" s="24"/>
      <c r="DE20" s="24"/>
      <c r="DF20" s="24"/>
      <c r="DG20" s="24"/>
      <c r="DH20" s="24"/>
      <c r="DI20" s="24"/>
      <c r="DJ20" s="24"/>
      <c r="DK20" s="24"/>
      <c r="DL20" s="24"/>
      <c r="DM20" s="24"/>
      <c r="DN20" s="24"/>
      <c r="DO20" s="24"/>
      <c r="DP20" s="24"/>
      <c r="DQ20" s="24"/>
      <c r="DR20" s="24"/>
      <c r="DS20" s="24"/>
      <c r="DT20" s="24"/>
      <c r="DU20" s="24"/>
      <c r="DV20" s="24"/>
      <c r="DW20" s="24"/>
      <c r="DX20" s="24"/>
      <c r="DY20" s="24"/>
      <c r="DZ20" s="24"/>
      <c r="EA20" s="24"/>
      <c r="EB20" s="24"/>
      <c r="EC20" s="24"/>
      <c r="ED20" s="24"/>
      <c r="EE20" s="24"/>
      <c r="EF20" s="24"/>
      <c r="EG20" s="24"/>
      <c r="EH20" s="24"/>
      <c r="EI20" s="24"/>
      <c r="EJ20" s="24"/>
      <c r="EK20" s="24"/>
      <c r="EL20" s="24"/>
      <c r="EM20" s="24"/>
      <c r="EN20" s="24"/>
      <c r="EO20" s="24"/>
      <c r="EP20" s="24"/>
      <c r="EQ20" s="24"/>
      <c r="ER20" s="24"/>
      <c r="ES20" s="24"/>
      <c r="ET20" s="24"/>
      <c r="EU20" s="24"/>
      <c r="EV20" s="24"/>
      <c r="EW20" s="24"/>
      <c r="EX20" s="24"/>
      <c r="EY20" s="24"/>
      <c r="EZ20" s="24"/>
      <c r="FA20" s="24"/>
      <c r="FB20" s="24"/>
      <c r="FC20" s="24"/>
      <c r="FD20" s="24"/>
      <c r="FE20" s="24"/>
      <c r="FF20" s="24"/>
      <c r="FG20" s="24"/>
      <c r="FH20" s="24"/>
      <c r="FI20" s="24"/>
      <c r="FJ20" s="24"/>
      <c r="FK20" s="24"/>
      <c r="FL20" s="24"/>
      <c r="FM20" s="24"/>
      <c r="FN20" s="24"/>
      <c r="FO20" s="24"/>
      <c r="FP20" s="24"/>
      <c r="FQ20" s="24"/>
      <c r="FR20" s="24"/>
      <c r="FS20" s="24"/>
      <c r="FT20" s="24"/>
      <c r="FU20" s="24"/>
      <c r="FV20" s="24"/>
      <c r="FW20" s="24"/>
      <c r="FX20" s="24"/>
      <c r="FY20" s="24"/>
      <c r="FZ20" s="24"/>
      <c r="GA20" s="24"/>
      <c r="GB20" s="24"/>
      <c r="GC20" s="24"/>
      <c r="GD20" s="24"/>
      <c r="GE20" s="24"/>
      <c r="GF20" s="24"/>
      <c r="GG20" s="24"/>
      <c r="GH20" s="24"/>
      <c r="GI20" s="24"/>
      <c r="GJ20" s="24"/>
    </row>
    <row r="21" spans="2:192" ht="69.95" customHeight="1">
      <c r="B21" s="66" t="s">
        <v>69</v>
      </c>
      <c r="C21" s="51" t="s">
        <v>285</v>
      </c>
      <c r="D21" s="53" t="s">
        <v>431</v>
      </c>
      <c r="E21" s="54" t="str">
        <f t="shared" si="0"/>
        <v>028</v>
      </c>
      <c r="F21" s="78"/>
      <c r="G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s="24"/>
      <c r="CU21" s="24"/>
      <c r="CV21" s="24"/>
      <c r="CW21" s="24"/>
      <c r="CX21" s="24"/>
      <c r="CY21" s="24"/>
      <c r="CZ21" s="24"/>
      <c r="DA21" s="24"/>
      <c r="DB21" s="24"/>
      <c r="DC21" s="24"/>
      <c r="DD21" s="24"/>
      <c r="DE21" s="24"/>
      <c r="DF21" s="24"/>
      <c r="DG21" s="24"/>
      <c r="DH21" s="24"/>
      <c r="DI21" s="24"/>
      <c r="DJ21" s="24"/>
      <c r="DK21" s="24"/>
      <c r="DL21" s="24"/>
      <c r="DM21" s="24"/>
      <c r="DN21" s="24"/>
      <c r="DO21" s="24"/>
      <c r="DP21" s="24"/>
      <c r="DQ21" s="24"/>
      <c r="DR21" s="24"/>
      <c r="DS21" s="24"/>
      <c r="DT21" s="24"/>
      <c r="DU21" s="24"/>
      <c r="DV21" s="24"/>
      <c r="DW21" s="24"/>
      <c r="DX21" s="24"/>
      <c r="DY21" s="24"/>
      <c r="DZ21" s="24"/>
      <c r="EA21" s="24"/>
      <c r="EB21" s="24"/>
      <c r="EC21" s="24"/>
      <c r="ED21" s="24"/>
      <c r="EE21" s="24"/>
      <c r="EF21" s="24"/>
      <c r="EG21" s="24"/>
      <c r="EH21" s="24"/>
      <c r="EI21" s="24"/>
      <c r="EJ21" s="24"/>
      <c r="EK21" s="24"/>
      <c r="EL21" s="24"/>
      <c r="EM21" s="24"/>
      <c r="EN21" s="24"/>
      <c r="EO21" s="24"/>
      <c r="EP21" s="24"/>
      <c r="EQ21" s="24"/>
      <c r="ER21" s="24"/>
      <c r="ES21" s="24"/>
      <c r="ET21" s="24"/>
      <c r="EU21" s="24"/>
      <c r="EV21" s="24"/>
      <c r="EW21" s="24"/>
      <c r="EX21" s="24"/>
      <c r="EY21" s="24"/>
      <c r="EZ21" s="24"/>
      <c r="FA21" s="24"/>
      <c r="FB21" s="24"/>
      <c r="FC21" s="24"/>
      <c r="FD21" s="24"/>
      <c r="FE21" s="24"/>
      <c r="FF21" s="24"/>
      <c r="FG21" s="24"/>
      <c r="FH21" s="24"/>
      <c r="FI21" s="24"/>
      <c r="FJ21" s="24"/>
      <c r="FK21" s="24"/>
      <c r="FL21" s="24"/>
      <c r="FM21" s="24"/>
      <c r="FN21" s="24"/>
      <c r="FO21" s="24"/>
      <c r="FP21" s="24"/>
      <c r="FQ21" s="24"/>
      <c r="FR21" s="24"/>
      <c r="FS21" s="24"/>
      <c r="FT21" s="24"/>
      <c r="FU21" s="24"/>
      <c r="FV21" s="24"/>
      <c r="FW21" s="24"/>
      <c r="FX21" s="24"/>
      <c r="FY21" s="24"/>
      <c r="FZ21" s="24"/>
      <c r="GA21" s="24"/>
      <c r="GB21" s="24"/>
      <c r="GC21" s="24"/>
      <c r="GD21" s="24"/>
      <c r="GE21" s="24"/>
      <c r="GF21" s="24"/>
      <c r="GG21" s="24"/>
      <c r="GH21" s="24"/>
      <c r="GI21" s="24"/>
      <c r="GJ21" s="24"/>
    </row>
    <row r="22" spans="2:192" ht="69.95" customHeight="1">
      <c r="B22" s="66" t="s">
        <v>73</v>
      </c>
      <c r="C22" s="51" t="s">
        <v>435</v>
      </c>
      <c r="D22" s="53" t="s">
        <v>431</v>
      </c>
      <c r="E22" s="54" t="str">
        <f t="shared" si="0"/>
        <v>041</v>
      </c>
      <c r="F22" s="78"/>
      <c r="G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24"/>
      <c r="CO22" s="24"/>
      <c r="CP22" s="24"/>
      <c r="CQ22" s="24"/>
      <c r="CR22" s="24"/>
      <c r="CS22" s="24"/>
      <c r="CT22" s="24"/>
      <c r="CU22" s="24"/>
      <c r="CV22" s="24"/>
      <c r="CW22" s="24"/>
      <c r="CX22" s="24"/>
      <c r="CY22" s="24"/>
      <c r="CZ22" s="24"/>
      <c r="DA22" s="24"/>
      <c r="DB22" s="24"/>
      <c r="DC22" s="24"/>
      <c r="DD22" s="24"/>
      <c r="DE22" s="24"/>
      <c r="DF22" s="24"/>
      <c r="DG22" s="24"/>
      <c r="DH22" s="24"/>
      <c r="DI22" s="24"/>
      <c r="DJ22" s="24"/>
      <c r="DK22" s="24"/>
      <c r="DL22" s="24"/>
      <c r="DM22" s="24"/>
      <c r="DN22" s="24"/>
      <c r="DO22" s="24"/>
      <c r="DP22" s="24"/>
      <c r="DQ22" s="24"/>
      <c r="DR22" s="24"/>
      <c r="DS22" s="24"/>
      <c r="DT22" s="24"/>
      <c r="DU22" s="24"/>
      <c r="DV22" s="24"/>
      <c r="DW22" s="24"/>
      <c r="DX22" s="24"/>
      <c r="DY22" s="24"/>
      <c r="DZ22" s="24"/>
      <c r="EA22" s="24"/>
      <c r="EB22" s="24"/>
      <c r="EC22" s="24"/>
      <c r="ED22" s="24"/>
      <c r="EE22" s="24"/>
      <c r="EF22" s="24"/>
      <c r="EG22" s="24"/>
      <c r="EH22" s="24"/>
      <c r="EI22" s="24"/>
      <c r="EJ22" s="24"/>
      <c r="EK22" s="24"/>
      <c r="EL22" s="24"/>
      <c r="EM22" s="24"/>
      <c r="EN22" s="24"/>
      <c r="EO22" s="24"/>
      <c r="EP22" s="24"/>
      <c r="EQ22" s="24"/>
      <c r="ER22" s="24"/>
      <c r="ES22" s="24"/>
      <c r="ET22" s="24"/>
      <c r="EU22" s="24"/>
      <c r="EV22" s="24"/>
      <c r="EW22" s="24"/>
      <c r="EX22" s="24"/>
      <c r="EY22" s="24"/>
      <c r="EZ22" s="24"/>
      <c r="FA22" s="24"/>
      <c r="FB22" s="24"/>
      <c r="FC22" s="24"/>
      <c r="FD22" s="24"/>
      <c r="FE22" s="24"/>
      <c r="FF22" s="24"/>
      <c r="FG22" s="24"/>
      <c r="FH22" s="24"/>
      <c r="FI22" s="24"/>
      <c r="FJ22" s="24"/>
      <c r="FK22" s="24"/>
      <c r="FL22" s="24"/>
      <c r="FM22" s="24"/>
      <c r="FN22" s="24"/>
      <c r="FO22" s="24"/>
      <c r="FP22" s="24"/>
      <c r="FQ22" s="24"/>
      <c r="FR22" s="24"/>
      <c r="FS22" s="24"/>
      <c r="FT22" s="24"/>
      <c r="FU22" s="24"/>
      <c r="FV22" s="24"/>
      <c r="FW22" s="24"/>
      <c r="FX22" s="24"/>
      <c r="FY22" s="24"/>
      <c r="FZ22" s="24"/>
      <c r="GA22" s="24"/>
      <c r="GB22" s="24"/>
      <c r="GC22" s="24"/>
      <c r="GD22" s="24"/>
      <c r="GE22" s="24"/>
      <c r="GF22" s="24"/>
      <c r="GG22" s="24"/>
      <c r="GH22" s="24"/>
      <c r="GI22" s="24"/>
      <c r="GJ22" s="24"/>
    </row>
    <row r="23" spans="2:192" ht="69.95" customHeight="1">
      <c r="B23" s="66" t="s">
        <v>180</v>
      </c>
      <c r="C23" s="59" t="s">
        <v>179</v>
      </c>
      <c r="D23" s="53" t="s">
        <v>431</v>
      </c>
      <c r="E23" s="54" t="str">
        <f t="shared" si="0"/>
        <v>052</v>
      </c>
      <c r="F23" s="78"/>
      <c r="G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24"/>
      <c r="CO23" s="24"/>
      <c r="CP23" s="24"/>
      <c r="CQ23" s="24"/>
      <c r="CR23" s="24"/>
      <c r="CS23" s="24"/>
      <c r="CT23" s="24"/>
      <c r="CU23" s="24"/>
      <c r="CV23" s="24"/>
      <c r="CW23" s="24"/>
      <c r="CX23" s="24"/>
      <c r="CY23" s="24"/>
      <c r="CZ23" s="24"/>
      <c r="DA23" s="24"/>
      <c r="DB23" s="24"/>
      <c r="DC23" s="24"/>
      <c r="DD23" s="24"/>
      <c r="DE23" s="24"/>
      <c r="DF23" s="24"/>
      <c r="DG23" s="24"/>
      <c r="DH23" s="24"/>
      <c r="DI23" s="24"/>
      <c r="DJ23" s="24"/>
      <c r="DK23" s="24"/>
      <c r="DL23" s="24"/>
      <c r="DM23" s="24"/>
      <c r="DN23" s="24"/>
      <c r="DO23" s="24"/>
      <c r="DP23" s="24"/>
      <c r="DQ23" s="24"/>
      <c r="DR23" s="24"/>
      <c r="DS23" s="24"/>
      <c r="DT23" s="24"/>
      <c r="DU23" s="24"/>
      <c r="DV23" s="24"/>
      <c r="DW23" s="24"/>
      <c r="DX23" s="24"/>
      <c r="DY23" s="24"/>
      <c r="DZ23" s="24"/>
      <c r="EA23" s="24"/>
      <c r="EB23" s="24"/>
      <c r="EC23" s="24"/>
      <c r="ED23" s="24"/>
      <c r="EE23" s="24"/>
      <c r="EF23" s="24"/>
      <c r="EG23" s="24"/>
      <c r="EH23" s="24"/>
      <c r="EI23" s="24"/>
      <c r="EJ23" s="24"/>
      <c r="EK23" s="24"/>
      <c r="EL23" s="24"/>
      <c r="EM23" s="24"/>
      <c r="EN23" s="24"/>
      <c r="EO23" s="24"/>
      <c r="EP23" s="24"/>
      <c r="EQ23" s="24"/>
      <c r="ER23" s="24"/>
      <c r="ES23" s="24"/>
      <c r="ET23" s="24"/>
      <c r="EU23" s="24"/>
      <c r="EV23" s="24"/>
      <c r="EW23" s="24"/>
      <c r="EX23" s="24"/>
      <c r="EY23" s="24"/>
      <c r="EZ23" s="24"/>
      <c r="FA23" s="24"/>
      <c r="FB23" s="24"/>
      <c r="FC23" s="24"/>
      <c r="FD23" s="24"/>
      <c r="FE23" s="24"/>
      <c r="FF23" s="24"/>
      <c r="FG23" s="24"/>
      <c r="FH23" s="24"/>
      <c r="FI23" s="24"/>
      <c r="FJ23" s="24"/>
      <c r="FK23" s="24"/>
      <c r="FL23" s="24"/>
      <c r="FM23" s="24"/>
      <c r="FN23" s="24"/>
      <c r="FO23" s="24"/>
      <c r="FP23" s="24"/>
      <c r="FQ23" s="24"/>
      <c r="FR23" s="24"/>
      <c r="FS23" s="24"/>
      <c r="FT23" s="24"/>
      <c r="FU23" s="24"/>
      <c r="FV23" s="24"/>
      <c r="FW23" s="24"/>
      <c r="FX23" s="24"/>
      <c r="FY23" s="24"/>
      <c r="FZ23" s="24"/>
      <c r="GA23" s="24"/>
      <c r="GB23" s="24"/>
      <c r="GC23" s="24"/>
      <c r="GD23" s="24"/>
      <c r="GE23" s="24"/>
      <c r="GF23" s="24"/>
      <c r="GG23" s="24"/>
      <c r="GH23" s="24"/>
      <c r="GI23" s="24"/>
      <c r="GJ23" s="24"/>
    </row>
    <row r="24" spans="2:192" ht="69.95" customHeight="1">
      <c r="B24" s="66" t="s">
        <v>506</v>
      </c>
      <c r="C24" s="51" t="s">
        <v>507</v>
      </c>
      <c r="D24" s="56">
        <v>30</v>
      </c>
      <c r="E24" s="54" t="str">
        <f t="shared" si="0"/>
        <v>064</v>
      </c>
      <c r="F24" s="78"/>
      <c r="G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24"/>
      <c r="CO24" s="24"/>
      <c r="CP24" s="24"/>
      <c r="CQ24" s="24"/>
      <c r="CR24" s="24"/>
      <c r="CS24" s="24"/>
      <c r="CT24" s="24"/>
      <c r="CU24" s="24"/>
      <c r="CV24" s="24"/>
      <c r="CW24" s="24"/>
      <c r="CX24" s="24"/>
      <c r="CY24" s="24"/>
      <c r="CZ24" s="24"/>
      <c r="DA24" s="24"/>
      <c r="DB24" s="24"/>
      <c r="DC24" s="24"/>
      <c r="DD24" s="24"/>
      <c r="DE24" s="24"/>
      <c r="DF24" s="24"/>
      <c r="DG24" s="24"/>
      <c r="DH24" s="24"/>
      <c r="DI24" s="24"/>
      <c r="DJ24" s="24"/>
      <c r="DK24" s="24"/>
      <c r="DL24" s="24"/>
      <c r="DM24" s="24"/>
      <c r="DN24" s="24"/>
      <c r="DO24" s="24"/>
      <c r="DP24" s="24"/>
      <c r="DQ24" s="24"/>
      <c r="DR24" s="24"/>
      <c r="DS24" s="24"/>
      <c r="DT24" s="24"/>
      <c r="DU24" s="24"/>
      <c r="DV24" s="24"/>
      <c r="DW24" s="24"/>
      <c r="DX24" s="24"/>
      <c r="DY24" s="24"/>
      <c r="DZ24" s="24"/>
      <c r="EA24" s="24"/>
      <c r="EB24" s="24"/>
      <c r="EC24" s="24"/>
      <c r="ED24" s="24"/>
      <c r="EE24" s="24"/>
      <c r="EF24" s="24"/>
      <c r="EG24" s="24"/>
      <c r="EH24" s="24"/>
      <c r="EI24" s="24"/>
      <c r="EJ24" s="24"/>
      <c r="EK24" s="24"/>
      <c r="EL24" s="24"/>
      <c r="EM24" s="24"/>
      <c r="EN24" s="24"/>
      <c r="EO24" s="24"/>
      <c r="EP24" s="24"/>
      <c r="EQ24" s="24"/>
      <c r="ER24" s="24"/>
      <c r="ES24" s="24"/>
      <c r="ET24" s="24"/>
      <c r="EU24" s="24"/>
      <c r="EV24" s="24"/>
      <c r="EW24" s="24"/>
      <c r="EX24" s="24"/>
      <c r="EY24" s="24"/>
      <c r="EZ24" s="24"/>
      <c r="FA24" s="24"/>
      <c r="FB24" s="24"/>
      <c r="FC24" s="24"/>
      <c r="FD24" s="24"/>
      <c r="FE24" s="24"/>
      <c r="FF24" s="24"/>
      <c r="FG24" s="24"/>
      <c r="FH24" s="24"/>
      <c r="FI24" s="24"/>
      <c r="FJ24" s="24"/>
      <c r="FK24" s="24"/>
      <c r="FL24" s="24"/>
      <c r="FM24" s="24"/>
      <c r="FN24" s="24"/>
      <c r="FO24" s="24"/>
      <c r="FP24" s="24"/>
      <c r="FQ24" s="24"/>
      <c r="FR24" s="24"/>
      <c r="FS24" s="24"/>
      <c r="FT24" s="24"/>
      <c r="FU24" s="24"/>
      <c r="FV24" s="24"/>
      <c r="FW24" s="24"/>
      <c r="FX24" s="24"/>
      <c r="FY24" s="24"/>
      <c r="FZ24" s="24"/>
      <c r="GA24" s="24"/>
      <c r="GB24" s="24"/>
      <c r="GC24" s="24"/>
      <c r="GD24" s="24"/>
      <c r="GE24" s="24"/>
      <c r="GF24" s="24"/>
      <c r="GG24" s="24"/>
      <c r="GH24" s="24"/>
      <c r="GI24" s="24"/>
      <c r="GJ24" s="24"/>
    </row>
    <row r="25" spans="2:192" ht="69.95" customHeight="1">
      <c r="B25" s="66" t="s">
        <v>145</v>
      </c>
      <c r="C25" s="51" t="s">
        <v>504</v>
      </c>
      <c r="D25" s="56">
        <v>165</v>
      </c>
      <c r="E25" s="54" t="str">
        <f t="shared" si="0"/>
        <v>070</v>
      </c>
      <c r="F25" s="78"/>
      <c r="G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24"/>
      <c r="CO25" s="24"/>
      <c r="CP25" s="24"/>
      <c r="CQ25" s="24"/>
      <c r="CR25" s="24"/>
      <c r="CS25" s="24"/>
      <c r="CT25" s="24"/>
      <c r="CU25" s="24"/>
      <c r="CV25" s="24"/>
      <c r="CW25" s="24"/>
      <c r="CX25" s="24"/>
      <c r="CY25" s="24"/>
      <c r="CZ25" s="24"/>
      <c r="DA25" s="24"/>
      <c r="DB25" s="24"/>
      <c r="DC25" s="24"/>
      <c r="DD25" s="24"/>
      <c r="DE25" s="24"/>
      <c r="DF25" s="24"/>
      <c r="DG25" s="24"/>
      <c r="DH25" s="24"/>
      <c r="DI25" s="24"/>
      <c r="DJ25" s="24"/>
      <c r="DK25" s="24"/>
      <c r="DL25" s="24"/>
      <c r="DM25" s="24"/>
      <c r="DN25" s="24"/>
      <c r="DO25" s="24"/>
      <c r="DP25" s="24"/>
      <c r="DQ25" s="24"/>
      <c r="DR25" s="24"/>
      <c r="DS25" s="24"/>
      <c r="DT25" s="24"/>
      <c r="DU25" s="24"/>
      <c r="DV25" s="24"/>
      <c r="DW25" s="24"/>
      <c r="DX25" s="24"/>
      <c r="DY25" s="24"/>
      <c r="DZ25" s="24"/>
      <c r="EA25" s="24"/>
      <c r="EB25" s="24"/>
      <c r="EC25" s="24"/>
      <c r="ED25" s="24"/>
      <c r="EE25" s="24"/>
      <c r="EF25" s="24"/>
      <c r="EG25" s="24"/>
      <c r="EH25" s="24"/>
      <c r="EI25" s="24"/>
      <c r="EJ25" s="24"/>
      <c r="EK25" s="24"/>
      <c r="EL25" s="24"/>
      <c r="EM25" s="24"/>
      <c r="EN25" s="24"/>
      <c r="EO25" s="24"/>
      <c r="EP25" s="24"/>
      <c r="EQ25" s="24"/>
      <c r="ER25" s="24"/>
      <c r="ES25" s="24"/>
      <c r="ET25" s="24"/>
      <c r="EU25" s="24"/>
      <c r="EV25" s="24"/>
      <c r="EW25" s="24"/>
      <c r="EX25" s="24"/>
      <c r="EY25" s="24"/>
      <c r="EZ25" s="24"/>
      <c r="FA25" s="24"/>
      <c r="FB25" s="24"/>
      <c r="FC25" s="24"/>
      <c r="FD25" s="24"/>
      <c r="FE25" s="24"/>
      <c r="FF25" s="24"/>
      <c r="FG25" s="24"/>
      <c r="FH25" s="24"/>
      <c r="FI25" s="24"/>
      <c r="FJ25" s="24"/>
      <c r="FK25" s="24"/>
      <c r="FL25" s="24"/>
      <c r="FM25" s="24"/>
      <c r="FN25" s="24"/>
      <c r="FO25" s="24"/>
      <c r="FP25" s="24"/>
      <c r="FQ25" s="24"/>
      <c r="FR25" s="24"/>
      <c r="FS25" s="24"/>
      <c r="FT25" s="24"/>
      <c r="FU25" s="24"/>
      <c r="FV25" s="24"/>
      <c r="FW25" s="24"/>
      <c r="FX25" s="24"/>
      <c r="FY25" s="24"/>
      <c r="FZ25" s="24"/>
      <c r="GA25" s="24"/>
      <c r="GB25" s="24"/>
      <c r="GC25" s="24"/>
      <c r="GD25" s="24"/>
      <c r="GE25" s="24"/>
      <c r="GF25" s="24"/>
      <c r="GG25" s="24"/>
      <c r="GH25" s="24"/>
      <c r="GI25" s="24"/>
      <c r="GJ25" s="24"/>
    </row>
    <row r="26" spans="2:192" ht="69.95" customHeight="1">
      <c r="B26" s="66" t="s">
        <v>436</v>
      </c>
      <c r="C26" s="51" t="s">
        <v>437</v>
      </c>
      <c r="D26" s="56">
        <v>215</v>
      </c>
      <c r="E26" s="54" t="str">
        <f t="shared" si="0"/>
        <v>097</v>
      </c>
      <c r="F26" s="73" t="s">
        <v>530</v>
      </c>
      <c r="G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s="24"/>
      <c r="CU26" s="24"/>
      <c r="CV26" s="24"/>
      <c r="CW26" s="24"/>
      <c r="CX26" s="24"/>
      <c r="CY26" s="24"/>
      <c r="CZ26" s="24"/>
      <c r="DA26" s="24"/>
      <c r="DB26" s="24"/>
      <c r="DC26" s="24"/>
      <c r="DD26" s="24"/>
      <c r="DE26" s="24"/>
      <c r="DF26" s="24"/>
      <c r="DG26" s="24"/>
      <c r="DH26" s="24"/>
      <c r="DI26" s="24"/>
      <c r="DJ26" s="24"/>
      <c r="DK26" s="24"/>
      <c r="DL26" s="24"/>
      <c r="DM26" s="24"/>
      <c r="DN26" s="24"/>
      <c r="DO26" s="24"/>
      <c r="DP26" s="24"/>
      <c r="DQ26" s="24"/>
      <c r="DR26" s="24"/>
      <c r="DS26" s="24"/>
      <c r="DT26" s="24"/>
      <c r="DU26" s="24"/>
      <c r="DV26" s="24"/>
      <c r="DW26" s="24"/>
      <c r="DX26" s="24"/>
      <c r="DY26" s="24"/>
      <c r="DZ26" s="24"/>
      <c r="EA26" s="24"/>
      <c r="EB26" s="24"/>
      <c r="EC26" s="24"/>
      <c r="ED26" s="24"/>
      <c r="EE26" s="24"/>
      <c r="EF26" s="24"/>
      <c r="EG26" s="24"/>
      <c r="EH26" s="24"/>
      <c r="EI26" s="24"/>
      <c r="EJ26" s="24"/>
      <c r="EK26" s="24"/>
      <c r="EL26" s="24"/>
      <c r="EM26" s="24"/>
      <c r="EN26" s="24"/>
      <c r="EO26" s="24"/>
      <c r="EP26" s="24"/>
      <c r="EQ26" s="24"/>
      <c r="ER26" s="24"/>
      <c r="ES26" s="24"/>
      <c r="ET26" s="24"/>
      <c r="EU26" s="24"/>
      <c r="EV26" s="24"/>
      <c r="EW26" s="24"/>
      <c r="EX26" s="24"/>
      <c r="EY26" s="24"/>
      <c r="EZ26" s="24"/>
      <c r="FA26" s="24"/>
      <c r="FB26" s="24"/>
      <c r="FC26" s="24"/>
      <c r="FD26" s="24"/>
      <c r="FE26" s="24"/>
      <c r="FF26" s="24"/>
      <c r="FG26" s="24"/>
      <c r="FH26" s="24"/>
      <c r="FI26" s="24"/>
      <c r="FJ26" s="24"/>
      <c r="FK26" s="24"/>
      <c r="FL26" s="24"/>
      <c r="FM26" s="24"/>
      <c r="FN26" s="24"/>
      <c r="FO26" s="24"/>
      <c r="FP26" s="24"/>
      <c r="FQ26" s="24"/>
      <c r="FR26" s="24"/>
      <c r="FS26" s="24"/>
      <c r="FT26" s="24"/>
      <c r="FU26" s="24"/>
      <c r="FV26" s="24"/>
      <c r="FW26" s="24"/>
      <c r="FX26" s="24"/>
      <c r="FY26" s="24"/>
      <c r="FZ26" s="24"/>
      <c r="GA26" s="24"/>
      <c r="GB26" s="24"/>
      <c r="GC26" s="24"/>
      <c r="GD26" s="24"/>
      <c r="GE26" s="24"/>
      <c r="GF26" s="24"/>
      <c r="GG26" s="24"/>
      <c r="GH26" s="24"/>
      <c r="GI26" s="24"/>
      <c r="GJ26" s="24"/>
    </row>
    <row r="27" spans="2:192" ht="69.95" customHeight="1">
      <c r="B27" s="66" t="s">
        <v>245</v>
      </c>
      <c r="C27" s="51">
        <v>102</v>
      </c>
      <c r="D27" s="56">
        <v>165</v>
      </c>
      <c r="E27" s="54">
        <f t="shared" si="0"/>
        <v>102</v>
      </c>
      <c r="F27" s="78"/>
      <c r="G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24"/>
      <c r="CO27" s="24"/>
      <c r="CP27" s="24"/>
      <c r="CQ27" s="24"/>
      <c r="CR27" s="24"/>
      <c r="CS27" s="24"/>
      <c r="CT27" s="24"/>
      <c r="CU27" s="24"/>
      <c r="CV27" s="24"/>
      <c r="CW27" s="24"/>
      <c r="CX27" s="24"/>
      <c r="CY27" s="24"/>
      <c r="CZ27" s="24"/>
      <c r="DA27" s="24"/>
      <c r="DB27" s="24"/>
      <c r="DC27" s="24"/>
      <c r="DD27" s="24"/>
      <c r="DE27" s="24"/>
      <c r="DF27" s="24"/>
      <c r="DG27" s="24"/>
      <c r="DH27" s="24"/>
      <c r="DI27" s="24"/>
      <c r="DJ27" s="24"/>
      <c r="DK27" s="24"/>
      <c r="DL27" s="24"/>
      <c r="DM27" s="24"/>
      <c r="DN27" s="24"/>
      <c r="DO27" s="24"/>
      <c r="DP27" s="24"/>
      <c r="DQ27" s="24"/>
      <c r="DR27" s="24"/>
      <c r="DS27" s="24"/>
      <c r="DT27" s="24"/>
      <c r="DU27" s="24"/>
      <c r="DV27" s="24"/>
      <c r="DW27" s="24"/>
      <c r="DX27" s="24"/>
      <c r="DY27" s="24"/>
      <c r="DZ27" s="24"/>
      <c r="EA27" s="24"/>
      <c r="EB27" s="24"/>
      <c r="EC27" s="24"/>
      <c r="ED27" s="24"/>
      <c r="EE27" s="24"/>
      <c r="EF27" s="24"/>
      <c r="EG27" s="24"/>
      <c r="EH27" s="24"/>
      <c r="EI27" s="24"/>
      <c r="EJ27" s="24"/>
      <c r="EK27" s="24"/>
      <c r="EL27" s="24"/>
      <c r="EM27" s="24"/>
      <c r="EN27" s="24"/>
      <c r="EO27" s="24"/>
      <c r="EP27" s="24"/>
      <c r="EQ27" s="24"/>
      <c r="ER27" s="24"/>
      <c r="ES27" s="24"/>
      <c r="ET27" s="24"/>
      <c r="EU27" s="24"/>
      <c r="EV27" s="24"/>
      <c r="EW27" s="24"/>
      <c r="EX27" s="24"/>
      <c r="EY27" s="24"/>
      <c r="EZ27" s="24"/>
      <c r="FA27" s="24"/>
      <c r="FB27" s="24"/>
      <c r="FC27" s="24"/>
      <c r="FD27" s="24"/>
      <c r="FE27" s="24"/>
      <c r="FF27" s="24"/>
      <c r="FG27" s="24"/>
      <c r="FH27" s="24"/>
      <c r="FI27" s="24"/>
      <c r="FJ27" s="24"/>
      <c r="FK27" s="24"/>
      <c r="FL27" s="24"/>
      <c r="FM27" s="24"/>
      <c r="FN27" s="24"/>
      <c r="FO27" s="24"/>
      <c r="FP27" s="24"/>
      <c r="FQ27" s="24"/>
      <c r="FR27" s="24"/>
      <c r="FS27" s="24"/>
      <c r="FT27" s="24"/>
      <c r="FU27" s="24"/>
      <c r="FV27" s="24"/>
      <c r="FW27" s="24"/>
      <c r="FX27" s="24"/>
      <c r="FY27" s="24"/>
      <c r="FZ27" s="24"/>
      <c r="GA27" s="24"/>
      <c r="GB27" s="24"/>
      <c r="GC27" s="24"/>
      <c r="GD27" s="24"/>
      <c r="GE27" s="24"/>
      <c r="GF27" s="24"/>
      <c r="GG27" s="24"/>
      <c r="GH27" s="24"/>
      <c r="GI27" s="24"/>
      <c r="GJ27" s="24"/>
    </row>
    <row r="28" spans="2:192" ht="69.95" customHeight="1">
      <c r="B28" s="66" t="s">
        <v>146</v>
      </c>
      <c r="C28" s="51">
        <v>132</v>
      </c>
      <c r="D28" s="56">
        <v>135</v>
      </c>
      <c r="E28" s="54">
        <f t="shared" si="0"/>
        <v>132</v>
      </c>
      <c r="F28" s="78"/>
      <c r="G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24"/>
      <c r="CO28" s="24"/>
      <c r="CP28" s="24"/>
      <c r="CQ28" s="24"/>
      <c r="CR28" s="24"/>
      <c r="CS28" s="24"/>
      <c r="CT28" s="24"/>
      <c r="CU28" s="24"/>
      <c r="CV28" s="24"/>
      <c r="CW28" s="24"/>
      <c r="CX28" s="24"/>
      <c r="CY28" s="24"/>
      <c r="CZ28" s="24"/>
      <c r="DA28" s="24"/>
      <c r="DB28" s="24"/>
      <c r="DC28" s="24"/>
      <c r="DD28" s="24"/>
      <c r="DE28" s="24"/>
      <c r="DF28" s="24"/>
      <c r="DG28" s="24"/>
      <c r="DH28" s="24"/>
      <c r="DI28" s="24"/>
      <c r="DJ28" s="24"/>
      <c r="DK28" s="24"/>
      <c r="DL28" s="24"/>
      <c r="DM28" s="24"/>
      <c r="DN28" s="24"/>
      <c r="DO28" s="24"/>
      <c r="DP28" s="24"/>
      <c r="DQ28" s="24"/>
      <c r="DR28" s="24"/>
      <c r="DS28" s="24"/>
      <c r="DT28" s="24"/>
      <c r="DU28" s="24"/>
      <c r="DV28" s="24"/>
      <c r="DW28" s="24"/>
      <c r="DX28" s="24"/>
      <c r="DY28" s="24"/>
      <c r="DZ28" s="24"/>
      <c r="EA28" s="24"/>
      <c r="EB28" s="24"/>
      <c r="EC28" s="24"/>
      <c r="ED28" s="24"/>
      <c r="EE28" s="24"/>
      <c r="EF28" s="24"/>
      <c r="EG28" s="24"/>
      <c r="EH28" s="24"/>
      <c r="EI28" s="24"/>
      <c r="EJ28" s="24"/>
      <c r="EK28" s="24"/>
      <c r="EL28" s="24"/>
      <c r="EM28" s="24"/>
      <c r="EN28" s="24"/>
      <c r="EO28" s="24"/>
      <c r="EP28" s="24"/>
      <c r="EQ28" s="24"/>
      <c r="ER28" s="24"/>
      <c r="ES28" s="24"/>
      <c r="ET28" s="24"/>
      <c r="EU28" s="24"/>
      <c r="EV28" s="24"/>
      <c r="EW28" s="24"/>
      <c r="EX28" s="24"/>
      <c r="EY28" s="24"/>
      <c r="EZ28" s="24"/>
      <c r="FA28" s="24"/>
      <c r="FB28" s="24"/>
      <c r="FC28" s="24"/>
      <c r="FD28" s="24"/>
      <c r="FE28" s="24"/>
      <c r="FF28" s="24"/>
      <c r="FG28" s="24"/>
      <c r="FH28" s="24"/>
      <c r="FI28" s="24"/>
      <c r="FJ28" s="24"/>
      <c r="FK28" s="24"/>
      <c r="FL28" s="24"/>
      <c r="FM28" s="24"/>
      <c r="FN28" s="24"/>
      <c r="FO28" s="24"/>
      <c r="FP28" s="24"/>
      <c r="FQ28" s="24"/>
      <c r="FR28" s="24"/>
      <c r="FS28" s="24"/>
      <c r="FT28" s="24"/>
      <c r="FU28" s="24"/>
      <c r="FV28" s="24"/>
      <c r="FW28" s="24"/>
      <c r="FX28" s="24"/>
      <c r="FY28" s="24"/>
      <c r="FZ28" s="24"/>
      <c r="GA28" s="24"/>
      <c r="GB28" s="24"/>
      <c r="GC28" s="24"/>
      <c r="GD28" s="24"/>
      <c r="GE28" s="24"/>
      <c r="GF28" s="24"/>
      <c r="GG28" s="24"/>
      <c r="GH28" s="24"/>
      <c r="GI28" s="24"/>
      <c r="GJ28" s="24"/>
    </row>
    <row r="29" spans="2:192" ht="69.95" customHeight="1">
      <c r="B29" s="66" t="s">
        <v>282</v>
      </c>
      <c r="C29" s="51">
        <v>140</v>
      </c>
      <c r="D29" s="53" t="s">
        <v>431</v>
      </c>
      <c r="E29" s="54">
        <f t="shared" si="0"/>
        <v>140</v>
      </c>
      <c r="F29" s="78"/>
      <c r="G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24"/>
      <c r="CO29" s="24"/>
      <c r="CP29" s="24"/>
      <c r="CQ29" s="24"/>
      <c r="CR29" s="24"/>
      <c r="CS29" s="24"/>
      <c r="CT29" s="24"/>
      <c r="CU29" s="24"/>
      <c r="CV29" s="24"/>
      <c r="CW29" s="24"/>
      <c r="CX29" s="24"/>
      <c r="CY29" s="24"/>
      <c r="CZ29" s="24"/>
      <c r="DA29" s="24"/>
      <c r="DB29" s="24"/>
      <c r="DC29" s="24"/>
      <c r="DD29" s="24"/>
      <c r="DE29" s="24"/>
      <c r="DF29" s="24"/>
      <c r="DG29" s="24"/>
      <c r="DH29" s="24"/>
      <c r="DI29" s="24"/>
      <c r="DJ29" s="24"/>
      <c r="DK29" s="24"/>
      <c r="DL29" s="24"/>
      <c r="DM29" s="24"/>
      <c r="DN29" s="24"/>
      <c r="DO29" s="24"/>
      <c r="DP29" s="24"/>
      <c r="DQ29" s="24"/>
      <c r="DR29" s="24"/>
      <c r="DS29" s="24"/>
      <c r="DT29" s="24"/>
      <c r="DU29" s="24"/>
      <c r="DV29" s="24"/>
      <c r="DW29" s="24"/>
      <c r="DX29" s="24"/>
      <c r="DY29" s="24"/>
      <c r="DZ29" s="24"/>
      <c r="EA29" s="24"/>
      <c r="EB29" s="24"/>
      <c r="EC29" s="24"/>
      <c r="ED29" s="24"/>
      <c r="EE29" s="24"/>
      <c r="EF29" s="24"/>
      <c r="EG29" s="24"/>
      <c r="EH29" s="24"/>
      <c r="EI29" s="24"/>
      <c r="EJ29" s="24"/>
      <c r="EK29" s="24"/>
      <c r="EL29" s="24"/>
      <c r="EM29" s="24"/>
      <c r="EN29" s="24"/>
      <c r="EO29" s="24"/>
      <c r="EP29" s="24"/>
      <c r="EQ29" s="24"/>
      <c r="ER29" s="24"/>
      <c r="ES29" s="24"/>
      <c r="ET29" s="24"/>
      <c r="EU29" s="24"/>
      <c r="EV29" s="24"/>
      <c r="EW29" s="24"/>
      <c r="EX29" s="24"/>
      <c r="EY29" s="24"/>
      <c r="EZ29" s="24"/>
      <c r="FA29" s="24"/>
      <c r="FB29" s="24"/>
      <c r="FC29" s="24"/>
      <c r="FD29" s="24"/>
      <c r="FE29" s="24"/>
      <c r="FF29" s="24"/>
      <c r="FG29" s="24"/>
      <c r="FH29" s="24"/>
      <c r="FI29" s="24"/>
      <c r="FJ29" s="24"/>
      <c r="FK29" s="24"/>
      <c r="FL29" s="24"/>
      <c r="FM29" s="24"/>
      <c r="FN29" s="24"/>
      <c r="FO29" s="24"/>
      <c r="FP29" s="24"/>
      <c r="FQ29" s="24"/>
      <c r="FR29" s="24"/>
      <c r="FS29" s="24"/>
      <c r="FT29" s="24"/>
      <c r="FU29" s="24"/>
      <c r="FV29" s="24"/>
      <c r="FW29" s="24"/>
      <c r="FX29" s="24"/>
      <c r="FY29" s="24"/>
      <c r="FZ29" s="24"/>
      <c r="GA29" s="24"/>
      <c r="GB29" s="24"/>
      <c r="GC29" s="24"/>
      <c r="GD29" s="24"/>
      <c r="GE29" s="24"/>
      <c r="GF29" s="24"/>
      <c r="GG29" s="24"/>
      <c r="GH29" s="24"/>
      <c r="GI29" s="24"/>
      <c r="GJ29" s="24"/>
    </row>
    <row r="30" spans="2:192" ht="69.95" customHeight="1">
      <c r="B30" s="66" t="s">
        <v>62</v>
      </c>
      <c r="C30" s="51">
        <v>150</v>
      </c>
      <c r="D30" s="53" t="s">
        <v>431</v>
      </c>
      <c r="E30" s="54">
        <f t="shared" si="0"/>
        <v>150</v>
      </c>
      <c r="F30" s="78"/>
      <c r="G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24"/>
      <c r="CO30" s="24"/>
      <c r="CP30" s="24"/>
      <c r="CQ30" s="24"/>
      <c r="CR30" s="24"/>
      <c r="CS30" s="24"/>
      <c r="CT30" s="24"/>
      <c r="CU30" s="24"/>
      <c r="CV30" s="24"/>
      <c r="CW30" s="24"/>
      <c r="CX30" s="24"/>
      <c r="CY30" s="24"/>
      <c r="CZ30" s="24"/>
      <c r="DA30" s="24"/>
      <c r="DB30" s="24"/>
      <c r="DC30" s="24"/>
      <c r="DD30" s="24"/>
      <c r="DE30" s="24"/>
      <c r="DF30" s="24"/>
      <c r="DG30" s="24"/>
      <c r="DH30" s="24"/>
      <c r="DI30" s="24"/>
      <c r="DJ30" s="24"/>
      <c r="DK30" s="24"/>
      <c r="DL30" s="24"/>
      <c r="DM30" s="24"/>
      <c r="DN30" s="24"/>
      <c r="DO30" s="24"/>
      <c r="DP30" s="24"/>
      <c r="DQ30" s="24"/>
      <c r="DR30" s="24"/>
      <c r="DS30" s="24"/>
      <c r="DT30" s="24"/>
      <c r="DU30" s="24"/>
      <c r="DV30" s="24"/>
      <c r="DW30" s="24"/>
      <c r="DX30" s="24"/>
      <c r="DY30" s="24"/>
      <c r="DZ30" s="24"/>
      <c r="EA30" s="24"/>
      <c r="EB30" s="24"/>
      <c r="EC30" s="24"/>
      <c r="ED30" s="24"/>
      <c r="EE30" s="24"/>
      <c r="EF30" s="24"/>
      <c r="EG30" s="24"/>
      <c r="EH30" s="24"/>
      <c r="EI30" s="24"/>
      <c r="EJ30" s="24"/>
      <c r="EK30" s="24"/>
      <c r="EL30" s="24"/>
      <c r="EM30" s="24"/>
      <c r="EN30" s="24"/>
      <c r="EO30" s="24"/>
      <c r="EP30" s="24"/>
      <c r="EQ30" s="24"/>
      <c r="ER30" s="24"/>
      <c r="ES30" s="24"/>
      <c r="ET30" s="24"/>
      <c r="EU30" s="24"/>
      <c r="EV30" s="24"/>
      <c r="EW30" s="24"/>
      <c r="EX30" s="24"/>
      <c r="EY30" s="24"/>
      <c r="EZ30" s="24"/>
      <c r="FA30" s="24"/>
      <c r="FB30" s="24"/>
      <c r="FC30" s="24"/>
      <c r="FD30" s="24"/>
      <c r="FE30" s="24"/>
      <c r="FF30" s="24"/>
      <c r="FG30" s="24"/>
      <c r="FH30" s="24"/>
      <c r="FI30" s="24"/>
      <c r="FJ30" s="24"/>
      <c r="FK30" s="24"/>
      <c r="FL30" s="24"/>
      <c r="FM30" s="24"/>
      <c r="FN30" s="24"/>
      <c r="FO30" s="24"/>
      <c r="FP30" s="24"/>
      <c r="FQ30" s="24"/>
      <c r="FR30" s="24"/>
      <c r="FS30" s="24"/>
      <c r="FT30" s="24"/>
      <c r="FU30" s="24"/>
      <c r="FV30" s="24"/>
      <c r="FW30" s="24"/>
      <c r="FX30" s="24"/>
      <c r="FY30" s="24"/>
      <c r="FZ30" s="24"/>
      <c r="GA30" s="24"/>
      <c r="GB30" s="24"/>
      <c r="GC30" s="24"/>
      <c r="GD30" s="24"/>
      <c r="GE30" s="24"/>
      <c r="GF30" s="24"/>
      <c r="GG30" s="24"/>
      <c r="GH30" s="24"/>
      <c r="GI30" s="24"/>
      <c r="GJ30" s="24"/>
    </row>
    <row r="31" spans="2:192" s="235" customFormat="1" ht="69.95" customHeight="1">
      <c r="B31" s="239" t="s">
        <v>656</v>
      </c>
      <c r="C31" s="51">
        <v>180</v>
      </c>
      <c r="D31" s="58">
        <v>2000</v>
      </c>
      <c r="E31" s="54">
        <f>C31</f>
        <v>180</v>
      </c>
      <c r="F31" s="240" t="s">
        <v>657</v>
      </c>
    </row>
    <row r="32" spans="2:192" ht="69.95" customHeight="1">
      <c r="B32" s="66" t="s">
        <v>438</v>
      </c>
      <c r="C32" s="51">
        <v>211</v>
      </c>
      <c r="D32" s="56">
        <v>1140</v>
      </c>
      <c r="E32" s="54">
        <f t="shared" si="0"/>
        <v>211</v>
      </c>
      <c r="F32" s="73"/>
      <c r="G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24"/>
      <c r="CO32" s="24"/>
      <c r="CP32" s="24"/>
      <c r="CQ32" s="24"/>
      <c r="CR32" s="24"/>
      <c r="CS32" s="24"/>
      <c r="CT32" s="24"/>
      <c r="CU32" s="24"/>
      <c r="CV32" s="24"/>
      <c r="CW32" s="24"/>
      <c r="CX32" s="24"/>
      <c r="CY32" s="24"/>
      <c r="CZ32" s="24"/>
      <c r="DA32" s="24"/>
      <c r="DB32" s="24"/>
      <c r="DC32" s="24"/>
      <c r="DD32" s="24"/>
      <c r="DE32" s="24"/>
      <c r="DF32" s="24"/>
      <c r="DG32" s="24"/>
      <c r="DH32" s="24"/>
      <c r="DI32" s="24"/>
      <c r="DJ32" s="24"/>
      <c r="DK32" s="24"/>
      <c r="DL32" s="24"/>
      <c r="DM32" s="24"/>
      <c r="DN32" s="24"/>
      <c r="DO32" s="24"/>
      <c r="DP32" s="24"/>
      <c r="DQ32" s="24"/>
      <c r="DR32" s="24"/>
      <c r="DS32" s="24"/>
      <c r="DT32" s="24"/>
      <c r="DU32" s="24"/>
      <c r="DV32" s="24"/>
      <c r="DW32" s="24"/>
      <c r="DX32" s="24"/>
      <c r="DY32" s="24"/>
      <c r="DZ32" s="24"/>
      <c r="EA32" s="24"/>
      <c r="EB32" s="24"/>
      <c r="EC32" s="24"/>
      <c r="ED32" s="24"/>
      <c r="EE32" s="24"/>
      <c r="EF32" s="24"/>
      <c r="EG32" s="24"/>
      <c r="EH32" s="24"/>
      <c r="EI32" s="24"/>
      <c r="EJ32" s="24"/>
      <c r="EK32" s="24"/>
      <c r="EL32" s="24"/>
      <c r="EM32" s="24"/>
      <c r="EN32" s="24"/>
      <c r="EO32" s="24"/>
      <c r="EP32" s="24"/>
      <c r="EQ32" s="24"/>
      <c r="ER32" s="24"/>
      <c r="ES32" s="24"/>
      <c r="ET32" s="24"/>
      <c r="EU32" s="24"/>
      <c r="EV32" s="24"/>
      <c r="EW32" s="24"/>
      <c r="EX32" s="24"/>
      <c r="EY32" s="24"/>
      <c r="EZ32" s="24"/>
      <c r="FA32" s="24"/>
      <c r="FB32" s="24"/>
      <c r="FC32" s="24"/>
      <c r="FD32" s="24"/>
      <c r="FE32" s="24"/>
      <c r="FF32" s="24"/>
      <c r="FG32" s="24"/>
      <c r="FH32" s="24"/>
      <c r="FI32" s="24"/>
      <c r="FJ32" s="24"/>
      <c r="FK32" s="24"/>
      <c r="FL32" s="24"/>
      <c r="FM32" s="24"/>
      <c r="FN32" s="24"/>
      <c r="FO32" s="24"/>
      <c r="FP32" s="24"/>
      <c r="FQ32" s="24"/>
      <c r="FR32" s="24"/>
      <c r="FS32" s="24"/>
      <c r="FT32" s="24"/>
      <c r="FU32" s="24"/>
      <c r="FV32" s="24"/>
      <c r="FW32" s="24"/>
      <c r="FX32" s="24"/>
      <c r="FY32" s="24"/>
      <c r="FZ32" s="24"/>
      <c r="GA32" s="24"/>
      <c r="GB32" s="24"/>
      <c r="GC32" s="24"/>
      <c r="GD32" s="24"/>
      <c r="GE32" s="24"/>
      <c r="GF32" s="24"/>
      <c r="GG32" s="24"/>
      <c r="GH32" s="24"/>
      <c r="GI32" s="24"/>
      <c r="GJ32" s="24"/>
    </row>
    <row r="33" spans="2:192" ht="69.95" customHeight="1">
      <c r="B33" s="66" t="s">
        <v>147</v>
      </c>
      <c r="C33" s="51">
        <v>213</v>
      </c>
      <c r="D33" s="56">
        <v>315</v>
      </c>
      <c r="E33" s="54">
        <f t="shared" si="0"/>
        <v>213</v>
      </c>
      <c r="F33" s="73" t="s">
        <v>389</v>
      </c>
      <c r="G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24"/>
      <c r="CO33" s="24"/>
      <c r="CP33" s="24"/>
      <c r="CQ33" s="24"/>
      <c r="CR33" s="24"/>
      <c r="CS33" s="24"/>
      <c r="CT33" s="24"/>
      <c r="CU33" s="24"/>
      <c r="CV33" s="24"/>
      <c r="CW33" s="24"/>
      <c r="CX33" s="24"/>
      <c r="CY33" s="24"/>
      <c r="CZ33" s="24"/>
      <c r="DA33" s="24"/>
      <c r="DB33" s="24"/>
      <c r="DC33" s="24"/>
      <c r="DD33" s="24"/>
      <c r="DE33" s="24"/>
      <c r="DF33" s="24"/>
      <c r="DG33" s="24"/>
      <c r="DH33" s="24"/>
      <c r="DI33" s="24"/>
      <c r="DJ33" s="24"/>
      <c r="DK33" s="24"/>
      <c r="DL33" s="24"/>
      <c r="DM33" s="24"/>
      <c r="DN33" s="24"/>
      <c r="DO33" s="24"/>
      <c r="DP33" s="24"/>
      <c r="DQ33" s="24"/>
      <c r="DR33" s="24"/>
      <c r="DS33" s="24"/>
      <c r="DT33" s="24"/>
      <c r="DU33" s="24"/>
      <c r="DV33" s="24"/>
      <c r="DW33" s="24"/>
      <c r="DX33" s="24"/>
      <c r="DY33" s="24"/>
      <c r="DZ33" s="24"/>
      <c r="EA33" s="24"/>
      <c r="EB33" s="24"/>
      <c r="EC33" s="24"/>
      <c r="ED33" s="24"/>
      <c r="EE33" s="24"/>
      <c r="EF33" s="24"/>
      <c r="EG33" s="24"/>
      <c r="EH33" s="24"/>
      <c r="EI33" s="24"/>
      <c r="EJ33" s="24"/>
      <c r="EK33" s="24"/>
      <c r="EL33" s="24"/>
      <c r="EM33" s="24"/>
      <c r="EN33" s="24"/>
      <c r="EO33" s="24"/>
      <c r="EP33" s="24"/>
      <c r="EQ33" s="24"/>
      <c r="ER33" s="24"/>
      <c r="ES33" s="24"/>
      <c r="ET33" s="24"/>
      <c r="EU33" s="24"/>
      <c r="EV33" s="24"/>
      <c r="EW33" s="24"/>
      <c r="EX33" s="24"/>
      <c r="EY33" s="24"/>
      <c r="EZ33" s="24"/>
      <c r="FA33" s="24"/>
      <c r="FB33" s="24"/>
      <c r="FC33" s="24"/>
      <c r="FD33" s="24"/>
      <c r="FE33" s="24"/>
      <c r="FF33" s="24"/>
      <c r="FG33" s="24"/>
      <c r="FH33" s="24"/>
      <c r="FI33" s="24"/>
      <c r="FJ33" s="24"/>
      <c r="FK33" s="24"/>
      <c r="FL33" s="24"/>
      <c r="FM33" s="24"/>
      <c r="FN33" s="24"/>
      <c r="FO33" s="24"/>
      <c r="FP33" s="24"/>
      <c r="FQ33" s="24"/>
      <c r="FR33" s="24"/>
      <c r="FS33" s="24"/>
      <c r="FT33" s="24"/>
      <c r="FU33" s="24"/>
      <c r="FV33" s="24"/>
      <c r="FW33" s="24"/>
      <c r="FX33" s="24"/>
      <c r="FY33" s="24"/>
      <c r="FZ33" s="24"/>
      <c r="GA33" s="24"/>
      <c r="GB33" s="24"/>
      <c r="GC33" s="24"/>
      <c r="GD33" s="24"/>
      <c r="GE33" s="24"/>
      <c r="GF33" s="24"/>
      <c r="GG33" s="24"/>
      <c r="GH33" s="24"/>
      <c r="GI33" s="24"/>
      <c r="GJ33" s="24"/>
    </row>
    <row r="34" spans="2:192" ht="81" customHeight="1">
      <c r="B34" s="66" t="s">
        <v>439</v>
      </c>
      <c r="C34" s="51">
        <v>230</v>
      </c>
      <c r="D34" s="56">
        <v>735</v>
      </c>
      <c r="E34" s="54">
        <f t="shared" si="0"/>
        <v>230</v>
      </c>
      <c r="F34" s="75" t="s">
        <v>534</v>
      </c>
      <c r="G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row>
    <row r="35" spans="2:192" ht="84" customHeight="1">
      <c r="B35" s="66" t="s">
        <v>420</v>
      </c>
      <c r="C35" s="51">
        <v>245</v>
      </c>
      <c r="D35" s="53" t="s">
        <v>431</v>
      </c>
      <c r="E35" s="54">
        <f t="shared" si="0"/>
        <v>245</v>
      </c>
      <c r="F35" s="75" t="s">
        <v>424</v>
      </c>
      <c r="G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row>
    <row r="36" spans="2:192" ht="69.95" customHeight="1">
      <c r="B36" s="66" t="s">
        <v>248</v>
      </c>
      <c r="C36" s="51">
        <v>321</v>
      </c>
      <c r="D36" s="53" t="s">
        <v>431</v>
      </c>
      <c r="E36" s="54">
        <f t="shared" si="0"/>
        <v>321</v>
      </c>
      <c r="F36" s="78"/>
      <c r="G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24"/>
      <c r="CO36" s="24"/>
      <c r="CP36" s="24"/>
      <c r="CQ36" s="24"/>
      <c r="CR36" s="24"/>
      <c r="CS36" s="24"/>
      <c r="CT36" s="24"/>
      <c r="CU36" s="24"/>
      <c r="CV36" s="24"/>
      <c r="CW36" s="24"/>
      <c r="CX36" s="24"/>
      <c r="CY36" s="24"/>
      <c r="CZ36" s="24"/>
      <c r="DA36" s="24"/>
      <c r="DB36" s="24"/>
      <c r="DC36" s="24"/>
      <c r="DD36" s="24"/>
      <c r="DE36" s="24"/>
      <c r="DF36" s="24"/>
      <c r="DG36" s="24"/>
      <c r="DH36" s="24"/>
      <c r="DI36" s="24"/>
      <c r="DJ36" s="24"/>
      <c r="DK36" s="24"/>
      <c r="DL36" s="24"/>
      <c r="DM36" s="24"/>
      <c r="DN36" s="24"/>
      <c r="DO36" s="24"/>
      <c r="DP36" s="24"/>
      <c r="DQ36" s="24"/>
      <c r="DR36" s="24"/>
      <c r="DS36" s="24"/>
      <c r="DT36" s="24"/>
      <c r="DU36" s="24"/>
      <c r="DV36" s="24"/>
      <c r="DW36" s="24"/>
      <c r="DX36" s="24"/>
      <c r="DY36" s="24"/>
      <c r="DZ36" s="24"/>
      <c r="EA36" s="24"/>
      <c r="EB36" s="24"/>
      <c r="EC36" s="24"/>
      <c r="ED36" s="24"/>
      <c r="EE36" s="24"/>
      <c r="EF36" s="24"/>
      <c r="EG36" s="24"/>
      <c r="EH36" s="24"/>
      <c r="EI36" s="24"/>
      <c r="EJ36" s="24"/>
      <c r="EK36" s="24"/>
      <c r="EL36" s="24"/>
      <c r="EM36" s="24"/>
      <c r="EN36" s="24"/>
      <c r="EO36" s="24"/>
      <c r="EP36" s="24"/>
      <c r="EQ36" s="24"/>
      <c r="ER36" s="24"/>
      <c r="ES36" s="24"/>
      <c r="ET36" s="24"/>
      <c r="EU36" s="24"/>
      <c r="EV36" s="24"/>
      <c r="EW36" s="24"/>
      <c r="EX36" s="24"/>
      <c r="EY36" s="24"/>
      <c r="EZ36" s="24"/>
      <c r="FA36" s="24"/>
      <c r="FB36" s="24"/>
      <c r="FC36" s="24"/>
      <c r="FD36" s="24"/>
      <c r="FE36" s="24"/>
      <c r="FF36" s="24"/>
      <c r="FG36" s="24"/>
      <c r="FH36" s="24"/>
      <c r="FI36" s="24"/>
      <c r="FJ36" s="24"/>
      <c r="FK36" s="24"/>
      <c r="FL36" s="24"/>
      <c r="FM36" s="24"/>
      <c r="FN36" s="24"/>
      <c r="FO36" s="24"/>
      <c r="FP36" s="24"/>
      <c r="FQ36" s="24"/>
      <c r="FR36" s="24"/>
      <c r="FS36" s="24"/>
      <c r="FT36" s="24"/>
      <c r="FU36" s="24"/>
      <c r="FV36" s="24"/>
      <c r="FW36" s="24"/>
      <c r="FX36" s="24"/>
      <c r="FY36" s="24"/>
      <c r="FZ36" s="24"/>
      <c r="GA36" s="24"/>
      <c r="GB36" s="24"/>
      <c r="GC36" s="24"/>
      <c r="GD36" s="24"/>
      <c r="GE36" s="24"/>
      <c r="GF36" s="24"/>
      <c r="GG36" s="24"/>
      <c r="GH36" s="24"/>
      <c r="GI36" s="24"/>
      <c r="GJ36" s="24"/>
    </row>
    <row r="37" spans="2:192" ht="69.95" customHeight="1">
      <c r="B37" s="66" t="s">
        <v>516</v>
      </c>
      <c r="C37" s="51" t="s">
        <v>148</v>
      </c>
      <c r="D37" s="56">
        <v>360</v>
      </c>
      <c r="E37" s="54" t="str">
        <f t="shared" si="0"/>
        <v>365</v>
      </c>
      <c r="F37" s="79" t="s">
        <v>573</v>
      </c>
      <c r="G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24"/>
      <c r="CO37" s="24"/>
      <c r="CP37" s="24"/>
      <c r="CQ37" s="24"/>
      <c r="CR37" s="24"/>
      <c r="CS37" s="24"/>
      <c r="CT37" s="24"/>
      <c r="CU37" s="24"/>
      <c r="CV37" s="24"/>
      <c r="CW37" s="24"/>
      <c r="CX37" s="24"/>
      <c r="CY37" s="24"/>
      <c r="CZ37" s="24"/>
      <c r="DA37" s="24"/>
      <c r="DB37" s="24"/>
      <c r="DC37" s="24"/>
      <c r="DD37" s="24"/>
      <c r="DE37" s="24"/>
      <c r="DF37" s="24"/>
      <c r="DG37" s="24"/>
      <c r="DH37" s="24"/>
      <c r="DI37" s="24"/>
      <c r="DJ37" s="24"/>
      <c r="DK37" s="24"/>
      <c r="DL37" s="24"/>
      <c r="DM37" s="24"/>
      <c r="DN37" s="24"/>
      <c r="DO37" s="24"/>
      <c r="DP37" s="24"/>
      <c r="DQ37" s="24"/>
      <c r="DR37" s="24"/>
      <c r="DS37" s="24"/>
      <c r="DT37" s="24"/>
      <c r="DU37" s="24"/>
      <c r="DV37" s="24"/>
      <c r="DW37" s="24"/>
      <c r="DX37" s="24"/>
      <c r="DY37" s="24"/>
      <c r="DZ37" s="24"/>
      <c r="EA37" s="24"/>
      <c r="EB37" s="24"/>
      <c r="EC37" s="24"/>
      <c r="ED37" s="24"/>
      <c r="EE37" s="24"/>
      <c r="EF37" s="24"/>
      <c r="EG37" s="24"/>
      <c r="EH37" s="24"/>
      <c r="EI37" s="24"/>
      <c r="EJ37" s="24"/>
      <c r="EK37" s="24"/>
      <c r="EL37" s="24"/>
      <c r="EM37" s="24"/>
      <c r="EN37" s="24"/>
      <c r="EO37" s="24"/>
      <c r="EP37" s="24"/>
      <c r="EQ37" s="24"/>
      <c r="ER37" s="24"/>
      <c r="ES37" s="24"/>
      <c r="ET37" s="24"/>
      <c r="EU37" s="24"/>
      <c r="EV37" s="24"/>
      <c r="EW37" s="24"/>
      <c r="EX37" s="24"/>
      <c r="EY37" s="24"/>
      <c r="EZ37" s="24"/>
      <c r="FA37" s="24"/>
      <c r="FB37" s="24"/>
      <c r="FC37" s="24"/>
      <c r="FD37" s="24"/>
      <c r="FE37" s="24"/>
      <c r="FF37" s="24"/>
      <c r="FG37" s="24"/>
      <c r="FH37" s="24"/>
      <c r="FI37" s="24"/>
      <c r="FJ37" s="24"/>
      <c r="FK37" s="24"/>
      <c r="FL37" s="24"/>
      <c r="FM37" s="24"/>
      <c r="FN37" s="24"/>
      <c r="FO37" s="24"/>
      <c r="FP37" s="24"/>
      <c r="FQ37" s="24"/>
      <c r="FR37" s="24"/>
      <c r="FS37" s="24"/>
      <c r="FT37" s="24"/>
      <c r="FU37" s="24"/>
      <c r="FV37" s="24"/>
      <c r="FW37" s="24"/>
      <c r="FX37" s="24"/>
      <c r="FY37" s="24"/>
      <c r="FZ37" s="24"/>
      <c r="GA37" s="24"/>
      <c r="GB37" s="24"/>
      <c r="GC37" s="24"/>
      <c r="GD37" s="24"/>
      <c r="GE37" s="24"/>
      <c r="GF37" s="24"/>
      <c r="GG37" s="24"/>
      <c r="GH37" s="24"/>
      <c r="GI37" s="24"/>
      <c r="GJ37" s="24"/>
    </row>
    <row r="38" spans="2:192" ht="69.95" customHeight="1">
      <c r="B38" s="66" t="s">
        <v>53</v>
      </c>
      <c r="C38" s="51">
        <v>392</v>
      </c>
      <c r="D38" s="53" t="s">
        <v>431</v>
      </c>
      <c r="E38" s="54">
        <f t="shared" si="0"/>
        <v>392</v>
      </c>
      <c r="F38" s="73"/>
      <c r="G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24"/>
      <c r="CO38" s="24"/>
      <c r="CP38" s="24"/>
      <c r="CQ38" s="24"/>
      <c r="CR38" s="24"/>
      <c r="CS38" s="24"/>
      <c r="CT38" s="24"/>
      <c r="CU38" s="24"/>
      <c r="CV38" s="24"/>
      <c r="CW38" s="24"/>
      <c r="CX38" s="24"/>
      <c r="CY38" s="24"/>
      <c r="CZ38" s="24"/>
      <c r="DA38" s="24"/>
      <c r="DB38" s="24"/>
      <c r="DC38" s="24"/>
      <c r="DD38" s="24"/>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row>
    <row r="39" spans="2:192" ht="69.95" customHeight="1">
      <c r="B39" s="66" t="s">
        <v>396</v>
      </c>
      <c r="C39" s="51">
        <v>396</v>
      </c>
      <c r="D39" s="56">
        <v>70</v>
      </c>
      <c r="E39" s="54">
        <f t="shared" si="0"/>
        <v>396</v>
      </c>
      <c r="F39" s="78"/>
      <c r="G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row>
    <row r="40" spans="2:192" ht="69.95" customHeight="1">
      <c r="B40" s="66" t="s">
        <v>556</v>
      </c>
      <c r="C40" s="51">
        <v>400</v>
      </c>
      <c r="D40" s="56">
        <v>885</v>
      </c>
      <c r="E40" s="54">
        <f t="shared" si="0"/>
        <v>400</v>
      </c>
      <c r="F40" s="73" t="s">
        <v>545</v>
      </c>
      <c r="G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row>
    <row r="41" spans="2:192" ht="69.95" customHeight="1">
      <c r="B41" s="66" t="s">
        <v>176</v>
      </c>
      <c r="C41" s="51">
        <v>409</v>
      </c>
      <c r="D41" s="56">
        <v>165</v>
      </c>
      <c r="E41" s="54">
        <f t="shared" si="0"/>
        <v>409</v>
      </c>
      <c r="F41" s="75" t="s">
        <v>531</v>
      </c>
      <c r="G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c r="CA41" s="24"/>
      <c r="CB41" s="24"/>
      <c r="CC41" s="24"/>
      <c r="CD41" s="24"/>
      <c r="CE41" s="24"/>
      <c r="CF41" s="24"/>
      <c r="CG41" s="24"/>
      <c r="CH41" s="24"/>
      <c r="CI41" s="24"/>
      <c r="CJ41" s="24"/>
      <c r="CK41" s="24"/>
      <c r="CL41" s="24"/>
      <c r="CM41" s="24"/>
      <c r="CN41" s="24"/>
      <c r="CO41" s="24"/>
      <c r="CP41" s="24"/>
      <c r="CQ41" s="24"/>
      <c r="CR41" s="24"/>
      <c r="CS41" s="24"/>
      <c r="CT41" s="24"/>
      <c r="CU41" s="24"/>
      <c r="CV41" s="24"/>
      <c r="CW41" s="24"/>
      <c r="CX41" s="24"/>
      <c r="CY41" s="24"/>
      <c r="CZ41" s="24"/>
      <c r="DA41" s="24"/>
      <c r="DB41" s="24"/>
      <c r="DC41" s="24"/>
      <c r="DD41" s="24"/>
      <c r="DE41" s="24"/>
      <c r="DF41" s="24"/>
      <c r="DG41" s="24"/>
      <c r="DH41" s="24"/>
      <c r="DI41" s="24"/>
      <c r="DJ41" s="24"/>
      <c r="DK41" s="24"/>
      <c r="DL41" s="24"/>
      <c r="DM41" s="24"/>
      <c r="DN41" s="24"/>
      <c r="DO41" s="24"/>
      <c r="DP41" s="24"/>
      <c r="DQ41" s="24"/>
      <c r="DR41" s="24"/>
      <c r="DS41" s="24"/>
      <c r="DT41" s="24"/>
      <c r="DU41" s="24"/>
      <c r="DV41" s="24"/>
      <c r="DW41" s="24"/>
      <c r="DX41" s="24"/>
      <c r="DY41" s="24"/>
      <c r="DZ41" s="24"/>
      <c r="EA41" s="24"/>
      <c r="EB41" s="24"/>
      <c r="EC41" s="24"/>
      <c r="ED41" s="24"/>
      <c r="EE41" s="24"/>
      <c r="EF41" s="24"/>
      <c r="EG41" s="24"/>
      <c r="EH41" s="24"/>
      <c r="EI41" s="24"/>
      <c r="EJ41" s="24"/>
      <c r="EK41" s="24"/>
      <c r="EL41" s="24"/>
      <c r="EM41" s="24"/>
      <c r="EN41" s="24"/>
      <c r="EO41" s="24"/>
      <c r="EP41" s="24"/>
      <c r="EQ41" s="24"/>
      <c r="ER41" s="24"/>
      <c r="ES41" s="24"/>
      <c r="ET41" s="24"/>
      <c r="EU41" s="24"/>
      <c r="EV41" s="24"/>
      <c r="EW41" s="24"/>
      <c r="EX41" s="24"/>
      <c r="EY41" s="24"/>
      <c r="EZ41" s="24"/>
      <c r="FA41" s="24"/>
      <c r="FB41" s="24"/>
      <c r="FC41" s="24"/>
      <c r="FD41" s="24"/>
      <c r="FE41" s="24"/>
      <c r="FF41" s="24"/>
      <c r="FG41" s="24"/>
      <c r="FH41" s="24"/>
      <c r="FI41" s="24"/>
      <c r="FJ41" s="24"/>
      <c r="FK41" s="24"/>
      <c r="FL41" s="24"/>
      <c r="FM41" s="24"/>
      <c r="FN41" s="24"/>
      <c r="FO41" s="24"/>
      <c r="FP41" s="24"/>
      <c r="FQ41" s="24"/>
      <c r="FR41" s="24"/>
      <c r="FS41" s="24"/>
      <c r="FT41" s="24"/>
      <c r="FU41" s="24"/>
      <c r="FV41" s="24"/>
      <c r="FW41" s="24"/>
      <c r="FX41" s="24"/>
      <c r="FY41" s="24"/>
      <c r="FZ41" s="24"/>
      <c r="GA41" s="24"/>
      <c r="GB41" s="24"/>
      <c r="GC41" s="24"/>
      <c r="GD41" s="24"/>
      <c r="GE41" s="24"/>
      <c r="GF41" s="24"/>
      <c r="GG41" s="24"/>
      <c r="GH41" s="24"/>
      <c r="GI41" s="24"/>
      <c r="GJ41" s="24"/>
    </row>
    <row r="42" spans="2:192" ht="69.95" customHeight="1">
      <c r="B42" s="66" t="s">
        <v>467</v>
      </c>
      <c r="C42" s="51">
        <v>416</v>
      </c>
      <c r="D42" s="56">
        <v>215</v>
      </c>
      <c r="E42" s="54">
        <f t="shared" si="0"/>
        <v>416</v>
      </c>
      <c r="F42" s="79"/>
      <c r="G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c r="CX42" s="24"/>
      <c r="CY42" s="24"/>
      <c r="CZ42" s="24"/>
      <c r="DA42" s="24"/>
      <c r="DB42" s="24"/>
      <c r="DC42" s="24"/>
      <c r="DD42" s="24"/>
      <c r="DE42" s="24"/>
      <c r="DF42" s="24"/>
      <c r="DG42" s="24"/>
      <c r="DH42" s="24"/>
      <c r="DI42" s="24"/>
      <c r="DJ42" s="24"/>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24"/>
      <c r="FL42" s="24"/>
      <c r="FM42" s="24"/>
      <c r="FN42" s="24"/>
      <c r="FO42" s="24"/>
      <c r="FP42" s="24"/>
      <c r="FQ42" s="24"/>
      <c r="FR42" s="24"/>
      <c r="FS42" s="24"/>
      <c r="FT42" s="24"/>
      <c r="FU42" s="24"/>
      <c r="FV42" s="24"/>
      <c r="FW42" s="24"/>
      <c r="FX42" s="24"/>
      <c r="FY42" s="24"/>
      <c r="FZ42" s="24"/>
      <c r="GA42" s="24"/>
      <c r="GB42" s="24"/>
      <c r="GC42" s="24"/>
      <c r="GD42" s="24"/>
      <c r="GE42" s="24"/>
      <c r="GF42" s="24"/>
      <c r="GG42" s="24"/>
      <c r="GH42" s="24"/>
      <c r="GI42" s="24"/>
      <c r="GJ42" s="24"/>
    </row>
    <row r="43" spans="2:192" ht="69.95" customHeight="1">
      <c r="B43" s="66" t="s">
        <v>397</v>
      </c>
      <c r="C43" s="51">
        <v>441</v>
      </c>
      <c r="D43" s="56">
        <v>215</v>
      </c>
      <c r="E43" s="54">
        <f t="shared" si="0"/>
        <v>441</v>
      </c>
      <c r="F43" s="79"/>
      <c r="G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c r="CA43" s="24"/>
      <c r="CB43" s="24"/>
      <c r="CC43" s="24"/>
      <c r="CD43" s="24"/>
      <c r="CE43" s="24"/>
      <c r="CF43" s="24"/>
      <c r="CG43" s="24"/>
      <c r="CH43" s="24"/>
      <c r="CI43" s="24"/>
      <c r="CJ43" s="24"/>
      <c r="CK43" s="24"/>
      <c r="CL43" s="24"/>
      <c r="CM43" s="24"/>
      <c r="CN43" s="24"/>
      <c r="CO43" s="24"/>
      <c r="CP43" s="24"/>
      <c r="CQ43" s="24"/>
      <c r="CR43" s="24"/>
      <c r="CS43" s="24"/>
      <c r="CT43" s="24"/>
      <c r="CU43" s="24"/>
      <c r="CV43" s="24"/>
      <c r="CW43" s="24"/>
      <c r="CX43" s="24"/>
      <c r="CY43" s="24"/>
      <c r="CZ43" s="24"/>
      <c r="DA43" s="24"/>
      <c r="DB43" s="24"/>
      <c r="DC43" s="24"/>
      <c r="DD43" s="24"/>
      <c r="DE43" s="24"/>
      <c r="DF43" s="24"/>
      <c r="DG43" s="24"/>
      <c r="DH43" s="24"/>
      <c r="DI43" s="24"/>
      <c r="DJ43" s="24"/>
      <c r="DK43" s="24"/>
      <c r="DL43" s="24"/>
      <c r="DM43" s="24"/>
      <c r="DN43" s="24"/>
      <c r="DO43" s="24"/>
      <c r="DP43" s="24"/>
      <c r="DQ43" s="24"/>
      <c r="DR43" s="24"/>
      <c r="DS43" s="24"/>
      <c r="DT43" s="24"/>
      <c r="DU43" s="24"/>
      <c r="DV43" s="24"/>
      <c r="DW43" s="24"/>
      <c r="DX43" s="24"/>
      <c r="DY43" s="24"/>
      <c r="DZ43" s="24"/>
      <c r="EA43" s="24"/>
      <c r="EB43" s="24"/>
      <c r="EC43" s="24"/>
      <c r="ED43" s="24"/>
      <c r="EE43" s="24"/>
      <c r="EF43" s="24"/>
      <c r="EG43" s="24"/>
      <c r="EH43" s="24"/>
      <c r="EI43" s="24"/>
      <c r="EJ43" s="24"/>
      <c r="EK43" s="24"/>
      <c r="EL43" s="24"/>
      <c r="EM43" s="24"/>
      <c r="EN43" s="24"/>
      <c r="EO43" s="24"/>
      <c r="EP43" s="24"/>
      <c r="EQ43" s="24"/>
      <c r="ER43" s="24"/>
      <c r="ES43" s="24"/>
      <c r="ET43" s="24"/>
      <c r="EU43" s="24"/>
      <c r="EV43" s="24"/>
      <c r="EW43" s="24"/>
      <c r="EX43" s="24"/>
      <c r="EY43" s="24"/>
      <c r="EZ43" s="24"/>
      <c r="FA43" s="24"/>
      <c r="FB43" s="24"/>
      <c r="FC43" s="24"/>
      <c r="FD43" s="24"/>
      <c r="FE43" s="24"/>
      <c r="FF43" s="24"/>
      <c r="FG43" s="24"/>
      <c r="FH43" s="24"/>
      <c r="FI43" s="24"/>
      <c r="FJ43" s="24"/>
      <c r="FK43" s="24"/>
      <c r="FL43" s="24"/>
      <c r="FM43" s="24"/>
      <c r="FN43" s="24"/>
      <c r="FO43" s="24"/>
      <c r="FP43" s="24"/>
      <c r="FQ43" s="24"/>
      <c r="FR43" s="24"/>
      <c r="FS43" s="24"/>
      <c r="FT43" s="24"/>
      <c r="FU43" s="24"/>
      <c r="FV43" s="24"/>
      <c r="FW43" s="24"/>
      <c r="FX43" s="24"/>
      <c r="FY43" s="24"/>
      <c r="FZ43" s="24"/>
      <c r="GA43" s="24"/>
      <c r="GB43" s="24"/>
      <c r="GC43" s="24"/>
      <c r="GD43" s="24"/>
      <c r="GE43" s="24"/>
      <c r="GF43" s="24"/>
      <c r="GG43" s="24"/>
      <c r="GH43" s="24"/>
      <c r="GI43" s="24"/>
      <c r="GJ43" s="24"/>
    </row>
    <row r="44" spans="2:192" ht="69.95" customHeight="1">
      <c r="B44" s="66" t="s">
        <v>153</v>
      </c>
      <c r="C44" s="51">
        <v>452</v>
      </c>
      <c r="D44" s="56">
        <v>215</v>
      </c>
      <c r="E44" s="54">
        <f t="shared" si="0"/>
        <v>452</v>
      </c>
      <c r="F44" s="73"/>
      <c r="G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c r="CA44" s="24"/>
      <c r="CB44" s="24"/>
      <c r="CC44" s="24"/>
      <c r="CD44" s="24"/>
      <c r="CE44" s="24"/>
      <c r="CF44" s="24"/>
      <c r="CG44" s="24"/>
      <c r="CH44" s="24"/>
      <c r="CI44" s="24"/>
      <c r="CJ44" s="24"/>
      <c r="CK44" s="24"/>
      <c r="CL44" s="24"/>
      <c r="CM44" s="24"/>
      <c r="CN44" s="24"/>
      <c r="CO44" s="24"/>
      <c r="CP44" s="24"/>
      <c r="CQ44" s="24"/>
      <c r="CR44" s="24"/>
      <c r="CS44" s="24"/>
      <c r="CT44" s="24"/>
      <c r="CU44" s="24"/>
      <c r="CV44" s="24"/>
      <c r="CW44" s="24"/>
      <c r="CX44" s="24"/>
      <c r="CY44" s="24"/>
      <c r="CZ44" s="24"/>
      <c r="DA44" s="24"/>
      <c r="DB44" s="24"/>
      <c r="DC44" s="24"/>
      <c r="DD44" s="24"/>
      <c r="DE44" s="24"/>
      <c r="DF44" s="24"/>
      <c r="DG44" s="24"/>
      <c r="DH44" s="24"/>
      <c r="DI44" s="24"/>
      <c r="DJ44" s="24"/>
      <c r="DK44" s="24"/>
      <c r="DL44" s="24"/>
      <c r="DM44" s="24"/>
      <c r="DN44" s="24"/>
      <c r="DO44" s="24"/>
      <c r="DP44" s="24"/>
      <c r="DQ44" s="24"/>
      <c r="DR44" s="24"/>
      <c r="DS44" s="24"/>
      <c r="DT44" s="24"/>
      <c r="DU44" s="24"/>
      <c r="DV44" s="24"/>
      <c r="DW44" s="24"/>
      <c r="DX44" s="24"/>
      <c r="DY44" s="24"/>
      <c r="DZ44" s="24"/>
      <c r="EA44" s="24"/>
      <c r="EB44" s="24"/>
      <c r="EC44" s="24"/>
      <c r="ED44" s="24"/>
      <c r="EE44" s="24"/>
      <c r="EF44" s="24"/>
      <c r="EG44" s="24"/>
      <c r="EH44" s="24"/>
      <c r="EI44" s="24"/>
      <c r="EJ44" s="24"/>
      <c r="EK44" s="24"/>
      <c r="EL44" s="24"/>
      <c r="EM44" s="24"/>
      <c r="EN44" s="24"/>
      <c r="EO44" s="24"/>
      <c r="EP44" s="24"/>
      <c r="EQ44" s="24"/>
      <c r="ER44" s="24"/>
      <c r="ES44" s="24"/>
      <c r="ET44" s="24"/>
      <c r="EU44" s="24"/>
      <c r="EV44" s="24"/>
      <c r="EW44" s="24"/>
      <c r="EX44" s="24"/>
      <c r="EY44" s="24"/>
      <c r="EZ44" s="24"/>
      <c r="FA44" s="24"/>
      <c r="FB44" s="24"/>
      <c r="FC44" s="24"/>
      <c r="FD44" s="24"/>
      <c r="FE44" s="24"/>
      <c r="FF44" s="24"/>
      <c r="FG44" s="24"/>
      <c r="FH44" s="24"/>
      <c r="FI44" s="24"/>
      <c r="FJ44" s="24"/>
      <c r="FK44" s="24"/>
      <c r="FL44" s="24"/>
      <c r="FM44" s="24"/>
      <c r="FN44" s="24"/>
      <c r="FO44" s="24"/>
      <c r="FP44" s="24"/>
      <c r="FQ44" s="24"/>
      <c r="FR44" s="24"/>
      <c r="FS44" s="24"/>
      <c r="FT44" s="24"/>
      <c r="FU44" s="24"/>
      <c r="FV44" s="24"/>
      <c r="FW44" s="24"/>
      <c r="FX44" s="24"/>
      <c r="FY44" s="24"/>
      <c r="FZ44" s="24"/>
      <c r="GA44" s="24"/>
      <c r="GB44" s="24"/>
      <c r="GC44" s="24"/>
      <c r="GD44" s="24"/>
      <c r="GE44" s="24"/>
      <c r="GF44" s="24"/>
      <c r="GG44" s="24"/>
      <c r="GH44" s="24"/>
      <c r="GI44" s="24"/>
      <c r="GJ44" s="24"/>
    </row>
    <row r="45" spans="2:192" ht="69.95" customHeight="1">
      <c r="B45" s="66" t="s">
        <v>71</v>
      </c>
      <c r="C45" s="51" t="s">
        <v>508</v>
      </c>
      <c r="D45" s="53" t="s">
        <v>431</v>
      </c>
      <c r="E45" s="54" t="str">
        <f t="shared" si="0"/>
        <v>41A</v>
      </c>
      <c r="F45" s="79"/>
      <c r="G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c r="CA45" s="24"/>
      <c r="CB45" s="24"/>
      <c r="CC45" s="24"/>
      <c r="CD45" s="24"/>
      <c r="CE45" s="24"/>
      <c r="CF45" s="24"/>
      <c r="CG45" s="24"/>
      <c r="CH45" s="24"/>
      <c r="CI45" s="24"/>
      <c r="CJ45" s="24"/>
      <c r="CK45" s="24"/>
      <c r="CL45" s="24"/>
      <c r="CM45" s="24"/>
      <c r="CN45" s="24"/>
      <c r="CO45" s="24"/>
      <c r="CP45" s="24"/>
      <c r="CQ45" s="24"/>
      <c r="CR45" s="24"/>
      <c r="CS45" s="24"/>
      <c r="CT45" s="24"/>
      <c r="CU45" s="24"/>
      <c r="CV45" s="24"/>
      <c r="CW45" s="24"/>
      <c r="CX45" s="24"/>
      <c r="CY45" s="24"/>
      <c r="CZ45" s="24"/>
      <c r="DA45" s="24"/>
      <c r="DB45" s="24"/>
      <c r="DC45" s="24"/>
      <c r="DD45" s="24"/>
      <c r="DE45" s="24"/>
      <c r="DF45" s="24"/>
      <c r="DG45" s="24"/>
      <c r="DH45" s="24"/>
      <c r="DI45" s="24"/>
      <c r="DJ45" s="24"/>
      <c r="DK45" s="24"/>
      <c r="DL45" s="24"/>
      <c r="DM45" s="24"/>
      <c r="DN45" s="24"/>
      <c r="DO45" s="24"/>
      <c r="DP45" s="24"/>
      <c r="DQ45" s="24"/>
      <c r="DR45" s="24"/>
      <c r="DS45" s="24"/>
      <c r="DT45" s="24"/>
      <c r="DU45" s="24"/>
      <c r="DV45" s="24"/>
      <c r="DW45" s="24"/>
      <c r="DX45" s="24"/>
      <c r="DY45" s="24"/>
      <c r="DZ45" s="24"/>
      <c r="EA45" s="24"/>
      <c r="EB45" s="24"/>
      <c r="EC45" s="24"/>
      <c r="ED45" s="24"/>
      <c r="EE45" s="24"/>
      <c r="EF45" s="24"/>
      <c r="EG45" s="24"/>
      <c r="EH45" s="24"/>
      <c r="EI45" s="24"/>
      <c r="EJ45" s="24"/>
      <c r="EK45" s="24"/>
      <c r="EL45" s="24"/>
      <c r="EM45" s="24"/>
      <c r="EN45" s="24"/>
      <c r="EO45" s="24"/>
      <c r="EP45" s="24"/>
      <c r="EQ45" s="24"/>
      <c r="ER45" s="24"/>
      <c r="ES45" s="24"/>
      <c r="ET45" s="24"/>
      <c r="EU45" s="24"/>
      <c r="EV45" s="24"/>
      <c r="EW45" s="24"/>
      <c r="EX45" s="24"/>
      <c r="EY45" s="24"/>
      <c r="EZ45" s="24"/>
      <c r="FA45" s="24"/>
      <c r="FB45" s="24"/>
      <c r="FC45" s="24"/>
      <c r="FD45" s="24"/>
      <c r="FE45" s="24"/>
      <c r="FF45" s="24"/>
      <c r="FG45" s="24"/>
      <c r="FH45" s="24"/>
      <c r="FI45" s="24"/>
      <c r="FJ45" s="24"/>
      <c r="FK45" s="24"/>
      <c r="FL45" s="24"/>
      <c r="FM45" s="24"/>
      <c r="FN45" s="24"/>
      <c r="FO45" s="24"/>
      <c r="FP45" s="24"/>
      <c r="FQ45" s="24"/>
      <c r="FR45" s="24"/>
      <c r="FS45" s="24"/>
      <c r="FT45" s="24"/>
      <c r="FU45" s="24"/>
      <c r="FV45" s="24"/>
      <c r="FW45" s="24"/>
      <c r="FX45" s="24"/>
      <c r="FY45" s="24"/>
      <c r="FZ45" s="24"/>
      <c r="GA45" s="24"/>
      <c r="GB45" s="24"/>
      <c r="GC45" s="24"/>
      <c r="GD45" s="24"/>
      <c r="GE45" s="24"/>
      <c r="GF45" s="24"/>
      <c r="GG45" s="24"/>
      <c r="GH45" s="24"/>
      <c r="GI45" s="24"/>
      <c r="GJ45" s="24"/>
    </row>
    <row r="46" spans="2:192" ht="69.95" customHeight="1">
      <c r="B46" s="66" t="s">
        <v>79</v>
      </c>
      <c r="C46" s="51" t="s">
        <v>80</v>
      </c>
      <c r="D46" s="53" t="s">
        <v>431</v>
      </c>
      <c r="E46" s="54" t="str">
        <f t="shared" ref="E46:E75" si="1">C46</f>
        <v>4BJ</v>
      </c>
      <c r="F46" s="79"/>
      <c r="G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c r="CA46" s="24"/>
      <c r="CB46" s="24"/>
      <c r="CC46" s="24"/>
      <c r="CD46" s="24"/>
      <c r="CE46" s="24"/>
      <c r="CF46" s="24"/>
      <c r="CG46" s="24"/>
      <c r="CH46" s="24"/>
      <c r="CI46" s="24"/>
      <c r="CJ46" s="24"/>
      <c r="CK46" s="24"/>
      <c r="CL46" s="24"/>
      <c r="CM46" s="24"/>
      <c r="CN46" s="24"/>
      <c r="CO46" s="24"/>
      <c r="CP46" s="24"/>
      <c r="CQ46" s="24"/>
      <c r="CR46" s="24"/>
      <c r="CS46" s="24"/>
      <c r="CT46" s="24"/>
      <c r="CU46" s="24"/>
      <c r="CV46" s="24"/>
      <c r="CW46" s="24"/>
      <c r="CX46" s="24"/>
      <c r="CY46" s="24"/>
      <c r="CZ46" s="24"/>
      <c r="DA46" s="24"/>
      <c r="DB46" s="24"/>
      <c r="DC46" s="24"/>
      <c r="DD46" s="24"/>
      <c r="DE46" s="24"/>
      <c r="DF46" s="24"/>
      <c r="DG46" s="24"/>
      <c r="DH46" s="24"/>
      <c r="DI46" s="24"/>
      <c r="DJ46" s="24"/>
      <c r="DK46" s="24"/>
      <c r="DL46" s="24"/>
      <c r="DM46" s="24"/>
      <c r="DN46" s="24"/>
      <c r="DO46" s="24"/>
      <c r="DP46" s="24"/>
      <c r="DQ46" s="24"/>
      <c r="DR46" s="24"/>
      <c r="DS46" s="24"/>
      <c r="DT46" s="24"/>
      <c r="DU46" s="24"/>
      <c r="DV46" s="24"/>
      <c r="DW46" s="24"/>
      <c r="DX46" s="24"/>
      <c r="DY46" s="24"/>
      <c r="DZ46" s="24"/>
      <c r="EA46" s="24"/>
      <c r="EB46" s="24"/>
      <c r="EC46" s="24"/>
      <c r="ED46" s="24"/>
      <c r="EE46" s="24"/>
      <c r="EF46" s="24"/>
      <c r="EG46" s="24"/>
      <c r="EH46" s="24"/>
      <c r="EI46" s="24"/>
      <c r="EJ46" s="24"/>
      <c r="EK46" s="24"/>
      <c r="EL46" s="24"/>
      <c r="EM46" s="24"/>
      <c r="EN46" s="24"/>
      <c r="EO46" s="24"/>
      <c r="EP46" s="24"/>
      <c r="EQ46" s="24"/>
      <c r="ER46" s="24"/>
      <c r="ES46" s="24"/>
      <c r="ET46" s="24"/>
      <c r="EU46" s="24"/>
      <c r="EV46" s="24"/>
      <c r="EW46" s="24"/>
      <c r="EX46" s="24"/>
      <c r="EY46" s="24"/>
      <c r="EZ46" s="24"/>
      <c r="FA46" s="24"/>
      <c r="FB46" s="24"/>
      <c r="FC46" s="24"/>
      <c r="FD46" s="24"/>
      <c r="FE46" s="24"/>
      <c r="FF46" s="24"/>
      <c r="FG46" s="24"/>
      <c r="FH46" s="24"/>
      <c r="FI46" s="24"/>
      <c r="FJ46" s="24"/>
      <c r="FK46" s="24"/>
      <c r="FL46" s="24"/>
      <c r="FM46" s="24"/>
      <c r="FN46" s="24"/>
      <c r="FO46" s="24"/>
      <c r="FP46" s="24"/>
      <c r="FQ46" s="24"/>
      <c r="FR46" s="24"/>
      <c r="FS46" s="24"/>
      <c r="FT46" s="24"/>
      <c r="FU46" s="24"/>
      <c r="FV46" s="24"/>
      <c r="FW46" s="24"/>
      <c r="FX46" s="24"/>
      <c r="FY46" s="24"/>
      <c r="FZ46" s="24"/>
      <c r="GA46" s="24"/>
      <c r="GB46" s="24"/>
      <c r="GC46" s="24"/>
      <c r="GD46" s="24"/>
      <c r="GE46" s="24"/>
      <c r="GF46" s="24"/>
      <c r="GG46" s="24"/>
      <c r="GH46" s="24"/>
      <c r="GI46" s="24"/>
      <c r="GJ46" s="24"/>
    </row>
    <row r="47" spans="2:192" ht="69.95" customHeight="1">
      <c r="B47" s="66" t="s">
        <v>150</v>
      </c>
      <c r="C47" s="51" t="s">
        <v>509</v>
      </c>
      <c r="D47" s="56">
        <v>115</v>
      </c>
      <c r="E47" s="54" t="str">
        <f t="shared" si="1"/>
        <v>4CS</v>
      </c>
      <c r="F47" s="73"/>
      <c r="G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c r="CA47" s="24"/>
      <c r="CB47" s="24"/>
      <c r="CC47" s="24"/>
      <c r="CD47" s="24"/>
      <c r="CE47" s="24"/>
      <c r="CF47" s="24"/>
      <c r="CG47" s="24"/>
      <c r="CH47" s="24"/>
      <c r="CI47" s="24"/>
      <c r="CJ47" s="24"/>
      <c r="CK47" s="24"/>
      <c r="CL47" s="24"/>
      <c r="CM47" s="24"/>
      <c r="CN47" s="24"/>
      <c r="CO47" s="24"/>
      <c r="CP47" s="24"/>
      <c r="CQ47" s="24"/>
      <c r="CR47" s="24"/>
      <c r="CS47" s="24"/>
      <c r="CT47" s="24"/>
      <c r="CU47" s="24"/>
      <c r="CV47" s="24"/>
      <c r="CW47" s="24"/>
      <c r="CX47" s="24"/>
      <c r="CY47" s="24"/>
      <c r="CZ47" s="24"/>
      <c r="DA47" s="24"/>
      <c r="DB47" s="24"/>
      <c r="DC47" s="24"/>
      <c r="DD47" s="24"/>
      <c r="DE47" s="24"/>
      <c r="DF47" s="24"/>
      <c r="DG47" s="24"/>
      <c r="DH47" s="24"/>
      <c r="DI47" s="24"/>
      <c r="DJ47" s="24"/>
      <c r="DK47" s="24"/>
      <c r="DL47" s="24"/>
      <c r="DM47" s="24"/>
      <c r="DN47" s="24"/>
      <c r="DO47" s="24"/>
      <c r="DP47" s="24"/>
      <c r="DQ47" s="24"/>
      <c r="DR47" s="24"/>
      <c r="DS47" s="24"/>
      <c r="DT47" s="24"/>
      <c r="DU47" s="24"/>
      <c r="DV47" s="24"/>
      <c r="DW47" s="24"/>
      <c r="DX47" s="24"/>
      <c r="DY47" s="24"/>
      <c r="DZ47" s="24"/>
      <c r="EA47" s="24"/>
      <c r="EB47" s="24"/>
      <c r="EC47" s="24"/>
      <c r="ED47" s="24"/>
      <c r="EE47" s="24"/>
      <c r="EF47" s="24"/>
      <c r="EG47" s="24"/>
      <c r="EH47" s="24"/>
      <c r="EI47" s="24"/>
      <c r="EJ47" s="24"/>
      <c r="EK47" s="24"/>
      <c r="EL47" s="24"/>
      <c r="EM47" s="24"/>
      <c r="EN47" s="24"/>
      <c r="EO47" s="24"/>
      <c r="EP47" s="24"/>
      <c r="EQ47" s="24"/>
      <c r="ER47" s="24"/>
      <c r="ES47" s="24"/>
      <c r="ET47" s="24"/>
      <c r="EU47" s="24"/>
      <c r="EV47" s="24"/>
      <c r="EW47" s="24"/>
      <c r="EX47" s="24"/>
      <c r="EY47" s="24"/>
      <c r="EZ47" s="24"/>
      <c r="FA47" s="24"/>
      <c r="FB47" s="24"/>
      <c r="FC47" s="24"/>
      <c r="FD47" s="24"/>
      <c r="FE47" s="24"/>
      <c r="FF47" s="24"/>
      <c r="FG47" s="24"/>
      <c r="FH47" s="24"/>
      <c r="FI47" s="24"/>
      <c r="FJ47" s="24"/>
      <c r="FK47" s="24"/>
      <c r="FL47" s="24"/>
      <c r="FM47" s="24"/>
      <c r="FN47" s="24"/>
      <c r="FO47" s="24"/>
      <c r="FP47" s="24"/>
      <c r="FQ47" s="24"/>
      <c r="FR47" s="24"/>
      <c r="FS47" s="24"/>
      <c r="FT47" s="24"/>
      <c r="FU47" s="24"/>
      <c r="FV47" s="24"/>
      <c r="FW47" s="24"/>
      <c r="FX47" s="24"/>
      <c r="FY47" s="24"/>
      <c r="FZ47" s="24"/>
      <c r="GA47" s="24"/>
      <c r="GB47" s="24"/>
      <c r="GC47" s="24"/>
      <c r="GD47" s="24"/>
      <c r="GE47" s="24"/>
      <c r="GF47" s="24"/>
      <c r="GG47" s="24"/>
      <c r="GH47" s="24"/>
      <c r="GI47" s="24"/>
      <c r="GJ47" s="24"/>
    </row>
    <row r="48" spans="2:192" ht="94.5" customHeight="1">
      <c r="B48" s="82" t="s">
        <v>177</v>
      </c>
      <c r="C48" s="51" t="s">
        <v>151</v>
      </c>
      <c r="D48" s="56">
        <v>835</v>
      </c>
      <c r="E48" s="54" t="str">
        <f t="shared" si="1"/>
        <v>4CU</v>
      </c>
      <c r="F48" s="75" t="s">
        <v>390</v>
      </c>
      <c r="G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c r="CA48" s="24"/>
      <c r="CB48" s="24"/>
      <c r="CC48" s="24"/>
      <c r="CD48" s="24"/>
      <c r="CE48" s="24"/>
      <c r="CF48" s="24"/>
      <c r="CG48" s="24"/>
      <c r="CH48" s="24"/>
      <c r="CI48" s="24"/>
      <c r="CJ48" s="24"/>
      <c r="CK48" s="24"/>
      <c r="CL48" s="24"/>
      <c r="CM48" s="24"/>
      <c r="CN48" s="24"/>
      <c r="CO48" s="24"/>
      <c r="CP48" s="24"/>
      <c r="CQ48" s="24"/>
      <c r="CR48" s="24"/>
      <c r="CS48" s="24"/>
      <c r="CT48" s="24"/>
      <c r="CU48" s="24"/>
      <c r="CV48" s="24"/>
      <c r="CW48" s="24"/>
      <c r="CX48" s="24"/>
      <c r="CY48" s="24"/>
      <c r="CZ48" s="24"/>
      <c r="DA48" s="24"/>
      <c r="DB48" s="24"/>
      <c r="DC48" s="24"/>
      <c r="DD48" s="24"/>
      <c r="DE48" s="24"/>
      <c r="DF48" s="24"/>
      <c r="DG48" s="24"/>
      <c r="DH48" s="24"/>
      <c r="DI48" s="24"/>
      <c r="DJ48" s="24"/>
      <c r="DK48" s="24"/>
      <c r="DL48" s="24"/>
      <c r="DM48" s="24"/>
      <c r="DN48" s="24"/>
      <c r="DO48" s="24"/>
      <c r="DP48" s="24"/>
      <c r="DQ48" s="24"/>
      <c r="DR48" s="24"/>
      <c r="DS48" s="24"/>
      <c r="DT48" s="24"/>
      <c r="DU48" s="24"/>
      <c r="DV48" s="24"/>
      <c r="DW48" s="24"/>
      <c r="DX48" s="24"/>
      <c r="DY48" s="24"/>
      <c r="DZ48" s="24"/>
      <c r="EA48" s="24"/>
      <c r="EB48" s="24"/>
      <c r="EC48" s="24"/>
      <c r="ED48" s="24"/>
      <c r="EE48" s="24"/>
      <c r="EF48" s="24"/>
      <c r="EG48" s="24"/>
      <c r="EH48" s="24"/>
      <c r="EI48" s="24"/>
      <c r="EJ48" s="24"/>
      <c r="EK48" s="24"/>
      <c r="EL48" s="24"/>
      <c r="EM48" s="24"/>
      <c r="EN48" s="24"/>
      <c r="EO48" s="24"/>
      <c r="EP48" s="24"/>
      <c r="EQ48" s="24"/>
      <c r="ER48" s="24"/>
      <c r="ES48" s="24"/>
      <c r="ET48" s="24"/>
      <c r="EU48" s="24"/>
      <c r="EV48" s="24"/>
      <c r="EW48" s="24"/>
      <c r="EX48" s="24"/>
      <c r="EY48" s="24"/>
      <c r="EZ48" s="24"/>
      <c r="FA48" s="24"/>
      <c r="FB48" s="24"/>
      <c r="FC48" s="24"/>
      <c r="FD48" s="24"/>
      <c r="FE48" s="24"/>
      <c r="FF48" s="24"/>
      <c r="FG48" s="24"/>
      <c r="FH48" s="24"/>
      <c r="FI48" s="24"/>
      <c r="FJ48" s="24"/>
      <c r="FK48" s="24"/>
      <c r="FL48" s="24"/>
      <c r="FM48" s="24"/>
      <c r="FN48" s="24"/>
      <c r="FO48" s="24"/>
      <c r="FP48" s="24"/>
      <c r="FQ48" s="24"/>
      <c r="FR48" s="24"/>
      <c r="FS48" s="24"/>
      <c r="FT48" s="24"/>
      <c r="FU48" s="24"/>
      <c r="FV48" s="24"/>
      <c r="FW48" s="24"/>
      <c r="FX48" s="24"/>
      <c r="FY48" s="24"/>
      <c r="FZ48" s="24"/>
      <c r="GA48" s="24"/>
      <c r="GB48" s="24"/>
      <c r="GC48" s="24"/>
      <c r="GD48" s="24"/>
      <c r="GE48" s="24"/>
      <c r="GF48" s="24"/>
      <c r="GG48" s="24"/>
      <c r="GH48" s="24"/>
      <c r="GI48" s="24"/>
      <c r="GJ48" s="24"/>
    </row>
    <row r="49" spans="1:192" ht="69.95" customHeight="1">
      <c r="B49" s="66" t="s">
        <v>386</v>
      </c>
      <c r="C49" s="51" t="s">
        <v>426</v>
      </c>
      <c r="D49" s="56">
        <v>0</v>
      </c>
      <c r="E49" s="54" t="str">
        <f t="shared" si="1"/>
        <v>4FU</v>
      </c>
      <c r="F49" s="73" t="s">
        <v>567</v>
      </c>
      <c r="G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24"/>
      <c r="DN49" s="24"/>
      <c r="DO49" s="24"/>
      <c r="DP49" s="24"/>
      <c r="DQ49" s="24"/>
      <c r="DR49" s="24"/>
      <c r="DS49" s="24"/>
      <c r="DT49" s="24"/>
      <c r="DU49" s="24"/>
      <c r="DV49" s="24"/>
      <c r="DW49" s="24"/>
      <c r="DX49" s="24"/>
      <c r="DY49" s="24"/>
      <c r="DZ49" s="24"/>
      <c r="EA49" s="24"/>
      <c r="EB49" s="24"/>
      <c r="EC49" s="24"/>
      <c r="ED49" s="24"/>
      <c r="EE49" s="24"/>
      <c r="EF49" s="24"/>
      <c r="EG49" s="24"/>
      <c r="EH49" s="24"/>
      <c r="EI49" s="24"/>
      <c r="EJ49" s="24"/>
      <c r="EK49" s="24"/>
      <c r="EL49" s="24"/>
      <c r="EM49" s="24"/>
      <c r="EN49" s="24"/>
      <c r="EO49" s="24"/>
      <c r="EP49" s="24"/>
      <c r="EQ49" s="24"/>
      <c r="ER49" s="24"/>
      <c r="ES49" s="24"/>
      <c r="ET49" s="24"/>
      <c r="EU49" s="24"/>
      <c r="EV49" s="24"/>
      <c r="EW49" s="24"/>
      <c r="EX49" s="24"/>
      <c r="EY49" s="24"/>
      <c r="EZ49" s="24"/>
      <c r="FA49" s="24"/>
      <c r="FB49" s="24"/>
      <c r="FC49" s="24"/>
      <c r="FD49" s="24"/>
      <c r="FE49" s="24"/>
      <c r="FF49" s="24"/>
      <c r="FG49" s="24"/>
      <c r="FH49" s="24"/>
      <c r="FI49" s="24"/>
      <c r="FJ49" s="24"/>
      <c r="FK49" s="24"/>
      <c r="FL49" s="24"/>
      <c r="FM49" s="24"/>
      <c r="FN49" s="24"/>
      <c r="FO49" s="24"/>
      <c r="FP49" s="24"/>
      <c r="FQ49" s="24"/>
      <c r="FR49" s="24"/>
      <c r="FS49" s="24"/>
      <c r="FT49" s="24"/>
      <c r="FU49" s="24"/>
      <c r="FV49" s="24"/>
      <c r="FW49" s="24"/>
      <c r="FX49" s="24"/>
      <c r="FY49" s="24"/>
      <c r="FZ49" s="24"/>
      <c r="GA49" s="24"/>
      <c r="GB49" s="24"/>
      <c r="GC49" s="24"/>
      <c r="GD49" s="24"/>
      <c r="GE49" s="24"/>
      <c r="GF49" s="24"/>
      <c r="GG49" s="24"/>
      <c r="GH49" s="24"/>
      <c r="GI49" s="24"/>
      <c r="GJ49" s="24"/>
    </row>
    <row r="50" spans="1:192" ht="69.95" customHeight="1">
      <c r="B50" s="66" t="s">
        <v>55</v>
      </c>
      <c r="C50" s="51" t="s">
        <v>46</v>
      </c>
      <c r="D50" s="56">
        <v>115</v>
      </c>
      <c r="E50" s="54" t="str">
        <f t="shared" si="1"/>
        <v>4GF</v>
      </c>
      <c r="F50" s="73" t="s">
        <v>530</v>
      </c>
      <c r="G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c r="CF50" s="24"/>
      <c r="CG50" s="24"/>
      <c r="CH50" s="24"/>
      <c r="CI50" s="24"/>
      <c r="CJ50" s="24"/>
      <c r="CK50" s="24"/>
      <c r="CL50" s="24"/>
      <c r="CM50" s="24"/>
      <c r="CN50" s="24"/>
      <c r="CO50" s="24"/>
      <c r="CP50" s="24"/>
      <c r="CQ50" s="24"/>
      <c r="CR50" s="24"/>
      <c r="CS50" s="24"/>
      <c r="CT50" s="24"/>
      <c r="CU50" s="24"/>
      <c r="CV50" s="24"/>
      <c r="CW50" s="24"/>
      <c r="CX50" s="24"/>
      <c r="CY50" s="24"/>
      <c r="CZ50" s="24"/>
      <c r="DA50" s="24"/>
      <c r="DB50" s="24"/>
      <c r="DC50" s="24"/>
      <c r="DD50" s="24"/>
      <c r="DE50" s="24"/>
      <c r="DF50" s="24"/>
      <c r="DG50" s="24"/>
      <c r="DH50" s="24"/>
      <c r="DI50" s="24"/>
      <c r="DJ50" s="24"/>
      <c r="DK50" s="24"/>
      <c r="DL50" s="24"/>
      <c r="DM50" s="24"/>
      <c r="DN50" s="24"/>
      <c r="DO50" s="24"/>
      <c r="DP50" s="24"/>
      <c r="DQ50" s="24"/>
      <c r="DR50" s="24"/>
      <c r="DS50" s="24"/>
      <c r="DT50" s="24"/>
      <c r="DU50" s="24"/>
      <c r="DV50" s="24"/>
      <c r="DW50" s="24"/>
      <c r="DX50" s="24"/>
      <c r="DY50" s="24"/>
      <c r="DZ50" s="24"/>
      <c r="EA50" s="24"/>
      <c r="EB50" s="24"/>
      <c r="EC50" s="24"/>
      <c r="ED50" s="24"/>
      <c r="EE50" s="24"/>
      <c r="EF50" s="24"/>
      <c r="EG50" s="24"/>
      <c r="EH50" s="24"/>
      <c r="EI50" s="24"/>
      <c r="EJ50" s="24"/>
      <c r="EK50" s="24"/>
      <c r="EL50" s="24"/>
      <c r="EM50" s="24"/>
      <c r="EN50" s="24"/>
      <c r="EO50" s="24"/>
      <c r="EP50" s="24"/>
      <c r="EQ50" s="24"/>
      <c r="ER50" s="24"/>
      <c r="ES50" s="24"/>
      <c r="ET50" s="24"/>
      <c r="EU50" s="24"/>
      <c r="EV50" s="24"/>
      <c r="EW50" s="24"/>
      <c r="EX50" s="24"/>
      <c r="EY50" s="24"/>
      <c r="EZ50" s="24"/>
      <c r="FA50" s="24"/>
      <c r="FB50" s="24"/>
      <c r="FC50" s="24"/>
      <c r="FD50" s="24"/>
      <c r="FE50" s="24"/>
      <c r="FF50" s="24"/>
      <c r="FG50" s="24"/>
      <c r="FH50" s="24"/>
      <c r="FI50" s="24"/>
      <c r="FJ50" s="24"/>
      <c r="FK50" s="24"/>
      <c r="FL50" s="24"/>
      <c r="FM50" s="24"/>
      <c r="FN50" s="24"/>
      <c r="FO50" s="24"/>
      <c r="FP50" s="24"/>
      <c r="FQ50" s="24"/>
      <c r="FR50" s="24"/>
      <c r="FS50" s="24"/>
      <c r="FT50" s="24"/>
      <c r="FU50" s="24"/>
      <c r="FV50" s="24"/>
      <c r="FW50" s="24"/>
      <c r="FX50" s="24"/>
      <c r="FY50" s="24"/>
      <c r="FZ50" s="24"/>
      <c r="GA50" s="24"/>
      <c r="GB50" s="24"/>
      <c r="GC50" s="24"/>
      <c r="GD50" s="24"/>
      <c r="GE50" s="24"/>
      <c r="GF50" s="24"/>
      <c r="GG50" s="24"/>
      <c r="GH50" s="24"/>
      <c r="GI50" s="24"/>
      <c r="GJ50" s="24"/>
    </row>
    <row r="51" spans="1:192" ht="69.95" customHeight="1">
      <c r="B51" s="66" t="s">
        <v>152</v>
      </c>
      <c r="C51" s="51" t="s">
        <v>419</v>
      </c>
      <c r="D51" s="56">
        <v>215</v>
      </c>
      <c r="E51" s="54" t="str">
        <f t="shared" si="1"/>
        <v>4SU</v>
      </c>
      <c r="F51" s="79"/>
      <c r="G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c r="CA51" s="24"/>
      <c r="CB51" s="24"/>
      <c r="CC51" s="24"/>
      <c r="CD51" s="24"/>
      <c r="CE51" s="24"/>
      <c r="CF51" s="24"/>
      <c r="CG51" s="24"/>
      <c r="CH51" s="24"/>
      <c r="CI51" s="24"/>
      <c r="CJ51" s="24"/>
      <c r="CK51" s="24"/>
      <c r="CL51" s="24"/>
      <c r="CM51" s="24"/>
      <c r="CN51" s="24"/>
      <c r="CO51" s="24"/>
      <c r="CP51" s="24"/>
      <c r="CQ51" s="24"/>
      <c r="CR51" s="24"/>
      <c r="CS51" s="24"/>
      <c r="CT51" s="24"/>
      <c r="CU51" s="24"/>
      <c r="CV51" s="24"/>
      <c r="CW51" s="24"/>
      <c r="CX51" s="24"/>
      <c r="CY51" s="24"/>
      <c r="CZ51" s="24"/>
      <c r="DA51" s="24"/>
      <c r="DB51" s="24"/>
      <c r="DC51" s="24"/>
      <c r="DD51" s="24"/>
      <c r="DE51" s="24"/>
      <c r="DF51" s="24"/>
      <c r="DG51" s="24"/>
      <c r="DH51" s="24"/>
      <c r="DI51" s="24"/>
      <c r="DJ51" s="24"/>
      <c r="DK51" s="24"/>
      <c r="DL51" s="24"/>
      <c r="DM51" s="24"/>
      <c r="DN51" s="24"/>
      <c r="DO51" s="24"/>
      <c r="DP51" s="24"/>
      <c r="DQ51" s="24"/>
      <c r="DR51" s="24"/>
      <c r="DS51" s="24"/>
      <c r="DT51" s="24"/>
      <c r="DU51" s="24"/>
      <c r="DV51" s="24"/>
      <c r="DW51" s="24"/>
      <c r="DX51" s="24"/>
      <c r="DY51" s="24"/>
      <c r="DZ51" s="24"/>
      <c r="EA51" s="24"/>
      <c r="EB51" s="24"/>
      <c r="EC51" s="24"/>
      <c r="ED51" s="24"/>
      <c r="EE51" s="24"/>
      <c r="EF51" s="24"/>
      <c r="EG51" s="24"/>
      <c r="EH51" s="24"/>
      <c r="EI51" s="24"/>
      <c r="EJ51" s="24"/>
      <c r="EK51" s="24"/>
      <c r="EL51" s="24"/>
      <c r="EM51" s="24"/>
      <c r="EN51" s="24"/>
      <c r="EO51" s="24"/>
      <c r="EP51" s="24"/>
      <c r="EQ51" s="24"/>
      <c r="ER51" s="24"/>
      <c r="ES51" s="24"/>
      <c r="ET51" s="24"/>
      <c r="EU51" s="24"/>
      <c r="EV51" s="24"/>
      <c r="EW51" s="24"/>
      <c r="EX51" s="24"/>
      <c r="EY51" s="24"/>
      <c r="EZ51" s="24"/>
      <c r="FA51" s="24"/>
      <c r="FB51" s="24"/>
      <c r="FC51" s="24"/>
      <c r="FD51" s="24"/>
      <c r="FE51" s="24"/>
      <c r="FF51" s="24"/>
      <c r="FG51" s="24"/>
      <c r="FH51" s="24"/>
      <c r="FI51" s="24"/>
      <c r="FJ51" s="24"/>
      <c r="FK51" s="24"/>
      <c r="FL51" s="24"/>
      <c r="FM51" s="24"/>
      <c r="FN51" s="24"/>
      <c r="FO51" s="24"/>
      <c r="FP51" s="24"/>
      <c r="FQ51" s="24"/>
      <c r="FR51" s="24"/>
      <c r="FS51" s="24"/>
      <c r="FT51" s="24"/>
      <c r="FU51" s="24"/>
      <c r="FV51" s="24"/>
      <c r="FW51" s="24"/>
      <c r="FX51" s="24"/>
      <c r="FY51" s="24"/>
      <c r="FZ51" s="24"/>
      <c r="GA51" s="24"/>
      <c r="GB51" s="24"/>
      <c r="GC51" s="24"/>
      <c r="GD51" s="24"/>
      <c r="GE51" s="24"/>
      <c r="GF51" s="24"/>
      <c r="GG51" s="24"/>
      <c r="GH51" s="24"/>
      <c r="GI51" s="24"/>
      <c r="GJ51" s="24"/>
    </row>
    <row r="52" spans="1:192" s="20" customFormat="1" ht="69.95" customHeight="1">
      <c r="A52" s="114"/>
      <c r="B52" s="66" t="s">
        <v>523</v>
      </c>
      <c r="C52" s="51" t="s">
        <v>522</v>
      </c>
      <c r="D52" s="56">
        <v>60</v>
      </c>
      <c r="E52" s="54" t="str">
        <f t="shared" si="1"/>
        <v>4YV</v>
      </c>
      <c r="F52" s="79"/>
      <c r="G52" s="24"/>
      <c r="H52"/>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c r="CA52" s="24"/>
      <c r="CB52" s="24"/>
      <c r="CC52" s="24"/>
      <c r="CD52" s="24"/>
      <c r="CE52" s="24"/>
      <c r="CF52" s="24"/>
      <c r="CG52" s="24"/>
      <c r="CH52" s="24"/>
      <c r="CI52" s="24"/>
      <c r="CJ52" s="24"/>
      <c r="CK52" s="24"/>
      <c r="CL52" s="24"/>
      <c r="CM52" s="24"/>
      <c r="CN52" s="24"/>
      <c r="CO52" s="24"/>
      <c r="CP52" s="24"/>
      <c r="CQ52" s="24"/>
      <c r="CR52" s="24"/>
      <c r="CS52" s="24"/>
      <c r="CT52" s="24"/>
      <c r="CU52" s="24"/>
      <c r="CV52" s="24"/>
      <c r="CW52" s="24"/>
      <c r="CX52" s="24"/>
      <c r="CY52" s="24"/>
      <c r="CZ52" s="24"/>
      <c r="DA52" s="24"/>
      <c r="DB52" s="24"/>
      <c r="DC52" s="24"/>
      <c r="DD52" s="24"/>
      <c r="DE52" s="24"/>
      <c r="DF52" s="24"/>
      <c r="DG52" s="24"/>
      <c r="DH52" s="24"/>
      <c r="DI52" s="24"/>
      <c r="DJ52" s="24"/>
      <c r="DK52" s="24"/>
      <c r="DL52" s="24"/>
      <c r="DM52" s="24"/>
      <c r="DN52" s="24"/>
      <c r="DO52" s="24"/>
      <c r="DP52" s="24"/>
      <c r="DQ52" s="24"/>
      <c r="DR52" s="24"/>
      <c r="DS52" s="24"/>
      <c r="DT52" s="24"/>
      <c r="DU52" s="24"/>
      <c r="DV52" s="24"/>
      <c r="DW52" s="24"/>
      <c r="DX52" s="24"/>
      <c r="DY52" s="24"/>
      <c r="DZ52" s="24"/>
      <c r="EA52" s="24"/>
      <c r="EB52" s="24"/>
      <c r="EC52" s="24"/>
      <c r="ED52" s="24"/>
      <c r="EE52" s="24"/>
      <c r="EF52" s="24"/>
      <c r="EG52" s="24"/>
      <c r="EH52" s="24"/>
      <c r="EI52" s="24"/>
      <c r="EJ52" s="24"/>
      <c r="EK52" s="24"/>
      <c r="EL52" s="24"/>
      <c r="EM52" s="24"/>
      <c r="EN52" s="24"/>
      <c r="EO52" s="24"/>
      <c r="EP52" s="24"/>
      <c r="EQ52" s="24"/>
      <c r="ER52" s="24"/>
      <c r="ES52" s="24"/>
      <c r="ET52" s="24"/>
      <c r="EU52" s="24"/>
      <c r="EV52" s="24"/>
      <c r="EW52" s="24"/>
      <c r="EX52" s="24"/>
      <c r="EY52" s="24"/>
      <c r="EZ52" s="24"/>
      <c r="FA52" s="24"/>
      <c r="FB52" s="24"/>
      <c r="FC52" s="24"/>
      <c r="FD52" s="24"/>
      <c r="FE52" s="24"/>
      <c r="FF52" s="24"/>
      <c r="FG52" s="24"/>
      <c r="FH52" s="24"/>
      <c r="FI52" s="24"/>
      <c r="FJ52" s="24"/>
      <c r="FK52" s="24"/>
      <c r="FL52" s="24"/>
      <c r="FM52" s="24"/>
      <c r="FN52" s="24"/>
      <c r="FO52" s="24"/>
      <c r="FP52" s="24"/>
      <c r="FQ52" s="24"/>
      <c r="FR52" s="24"/>
      <c r="FS52" s="24"/>
      <c r="FT52" s="24"/>
      <c r="FU52" s="24"/>
      <c r="FV52" s="24"/>
      <c r="FW52" s="24"/>
      <c r="FX52" s="24"/>
      <c r="FY52" s="24"/>
      <c r="FZ52" s="24"/>
      <c r="GA52" s="24"/>
      <c r="GB52" s="24"/>
      <c r="GC52" s="24"/>
      <c r="GD52" s="24"/>
      <c r="GE52" s="24"/>
      <c r="GF52" s="24"/>
      <c r="GG52" s="24"/>
      <c r="GH52" s="24"/>
      <c r="GI52" s="24"/>
      <c r="GJ52" s="24"/>
    </row>
    <row r="53" spans="1:192" ht="69.95" customHeight="1">
      <c r="B53" s="66" t="s">
        <v>361</v>
      </c>
      <c r="C53" s="51">
        <v>500</v>
      </c>
      <c r="D53" s="53" t="s">
        <v>431</v>
      </c>
      <c r="E53" s="54">
        <f t="shared" si="1"/>
        <v>500</v>
      </c>
      <c r="F53" s="79"/>
      <c r="G53" s="1"/>
      <c r="H53" s="1"/>
      <c r="I53" s="1"/>
      <c r="J53" s="1"/>
      <c r="K53" s="1"/>
      <c r="L53" s="1"/>
      <c r="M53" s="1"/>
      <c r="N53" s="1"/>
      <c r="O53" s="1"/>
      <c r="P53" s="1"/>
    </row>
    <row r="54" spans="1:192" ht="69.95" customHeight="1">
      <c r="B54" s="66" t="s">
        <v>362</v>
      </c>
      <c r="C54" s="51">
        <v>502</v>
      </c>
      <c r="D54" s="53" t="s">
        <v>431</v>
      </c>
      <c r="E54" s="54">
        <f t="shared" si="1"/>
        <v>502</v>
      </c>
      <c r="F54" s="79"/>
      <c r="G54" s="1"/>
      <c r="H54" s="1"/>
      <c r="I54" s="1"/>
      <c r="J54" s="1"/>
      <c r="K54" s="1"/>
      <c r="L54" s="1"/>
      <c r="M54" s="1"/>
      <c r="N54" s="1"/>
      <c r="O54" s="1"/>
      <c r="P54" s="1"/>
    </row>
    <row r="55" spans="1:192" ht="69.95" customHeight="1">
      <c r="B55" s="66" t="s">
        <v>363</v>
      </c>
      <c r="C55" s="51">
        <v>505</v>
      </c>
      <c r="D55" s="53" t="s">
        <v>431</v>
      </c>
      <c r="E55" s="54">
        <f t="shared" si="1"/>
        <v>505</v>
      </c>
      <c r="F55" s="79"/>
      <c r="G55" s="1"/>
      <c r="H55" s="1"/>
      <c r="I55" s="1"/>
      <c r="J55" s="1"/>
      <c r="K55" s="1"/>
      <c r="L55" s="1"/>
      <c r="M55" s="1"/>
      <c r="N55" s="1"/>
      <c r="O55" s="1"/>
      <c r="P55" s="1"/>
    </row>
    <row r="56" spans="1:192" ht="69.95" customHeight="1">
      <c r="B56" s="66" t="s">
        <v>387</v>
      </c>
      <c r="C56" s="51">
        <v>508</v>
      </c>
      <c r="D56" s="56">
        <v>315</v>
      </c>
      <c r="E56" s="54">
        <f t="shared" si="1"/>
        <v>508</v>
      </c>
      <c r="F56" s="73" t="s">
        <v>392</v>
      </c>
      <c r="G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row>
    <row r="57" spans="1:192" s="235" customFormat="1" ht="96" customHeight="1">
      <c r="B57" s="241" t="s">
        <v>570</v>
      </c>
      <c r="C57" s="55" t="s">
        <v>658</v>
      </c>
      <c r="D57" s="58">
        <v>0</v>
      </c>
      <c r="E57" s="54" t="str">
        <f>C57</f>
        <v>52J</v>
      </c>
      <c r="F57" s="240" t="s">
        <v>657</v>
      </c>
    </row>
    <row r="58" spans="1:192" ht="69.95" customHeight="1">
      <c r="B58" s="66" t="s">
        <v>68</v>
      </c>
      <c r="C58" s="51" t="s">
        <v>484</v>
      </c>
      <c r="D58" s="53" t="s">
        <v>431</v>
      </c>
      <c r="E58" s="54" t="str">
        <f t="shared" si="1"/>
        <v>5DD</v>
      </c>
      <c r="F58" s="73"/>
      <c r="G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c r="CE58" s="24"/>
      <c r="CF58" s="24"/>
      <c r="CG58" s="24"/>
      <c r="CH58" s="24"/>
      <c r="CI58" s="24"/>
      <c r="CJ58" s="24"/>
      <c r="CK58" s="24"/>
      <c r="CL58" s="24"/>
      <c r="CM58" s="24"/>
      <c r="CN58" s="24"/>
      <c r="CO58" s="24"/>
      <c r="CP58" s="24"/>
      <c r="CQ58" s="24"/>
      <c r="CR58" s="24"/>
      <c r="CS58" s="24"/>
      <c r="CT58" s="24"/>
      <c r="CU58" s="24"/>
      <c r="CV58" s="24"/>
      <c r="CW58" s="24"/>
      <c r="CX58" s="24"/>
      <c r="CY58" s="24"/>
      <c r="CZ58" s="24"/>
      <c r="DA58" s="24"/>
      <c r="DB58" s="24"/>
      <c r="DC58" s="24"/>
      <c r="DD58" s="24"/>
      <c r="DE58" s="24"/>
      <c r="DF58" s="24"/>
      <c r="DG58" s="24"/>
      <c r="DH58" s="24"/>
      <c r="DI58" s="24"/>
      <c r="DJ58" s="24"/>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c r="GF58" s="24"/>
      <c r="GG58" s="24"/>
      <c r="GH58" s="24"/>
      <c r="GI58" s="24"/>
      <c r="GJ58" s="24"/>
    </row>
    <row r="59" spans="1:192" ht="69.95" customHeight="1">
      <c r="B59" s="66" t="s">
        <v>161</v>
      </c>
      <c r="C59" s="51" t="s">
        <v>322</v>
      </c>
      <c r="D59" s="53" t="s">
        <v>431</v>
      </c>
      <c r="E59" s="54" t="str">
        <f t="shared" si="1"/>
        <v>5DE</v>
      </c>
      <c r="G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c r="CJ59" s="24"/>
      <c r="CK59" s="24"/>
      <c r="CL59" s="24"/>
      <c r="CM59" s="24"/>
      <c r="CN59" s="24"/>
      <c r="CO59" s="24"/>
      <c r="CP59" s="24"/>
      <c r="CQ59" s="24"/>
      <c r="CR59" s="24"/>
      <c r="CS59" s="24"/>
      <c r="CT59" s="24"/>
      <c r="CU59" s="24"/>
      <c r="CV59" s="24"/>
      <c r="CW59" s="24"/>
      <c r="CX59" s="24"/>
      <c r="CY59" s="24"/>
      <c r="CZ59" s="24"/>
      <c r="DA59" s="24"/>
      <c r="DB59" s="24"/>
      <c r="DC59" s="24"/>
      <c r="DD59" s="24"/>
      <c r="DE59" s="24"/>
      <c r="DF59" s="24"/>
      <c r="DG59" s="24"/>
      <c r="DH59" s="24"/>
      <c r="DI59" s="24"/>
      <c r="DJ59" s="24"/>
      <c r="DK59" s="24"/>
      <c r="DL59" s="24"/>
      <c r="DM59" s="24"/>
      <c r="DN59" s="24"/>
      <c r="DO59" s="24"/>
      <c r="DP59" s="24"/>
      <c r="DQ59" s="24"/>
      <c r="DR59" s="24"/>
      <c r="DS59" s="24"/>
      <c r="DT59" s="24"/>
      <c r="DU59" s="24"/>
      <c r="DV59" s="24"/>
      <c r="DW59" s="24"/>
      <c r="DX59" s="24"/>
      <c r="DY59" s="24"/>
      <c r="DZ59" s="24"/>
      <c r="EA59" s="24"/>
      <c r="EB59" s="24"/>
      <c r="EC59" s="24"/>
      <c r="ED59" s="24"/>
      <c r="EE59" s="24"/>
      <c r="EF59" s="24"/>
      <c r="EG59" s="24"/>
      <c r="EH59" s="24"/>
      <c r="EI59" s="24"/>
      <c r="EJ59" s="24"/>
      <c r="EK59" s="24"/>
      <c r="EL59" s="24"/>
      <c r="EM59" s="24"/>
      <c r="EN59" s="24"/>
      <c r="EO59" s="24"/>
      <c r="EP59" s="24"/>
      <c r="EQ59" s="24"/>
      <c r="ER59" s="24"/>
      <c r="ES59" s="24"/>
      <c r="ET59" s="24"/>
      <c r="EU59" s="24"/>
      <c r="EV59" s="24"/>
      <c r="EW59" s="24"/>
      <c r="EX59" s="24"/>
      <c r="EY59" s="24"/>
      <c r="EZ59" s="24"/>
      <c r="FA59" s="24"/>
      <c r="FB59" s="24"/>
      <c r="FC59" s="24"/>
      <c r="FD59" s="24"/>
      <c r="FE59" s="24"/>
      <c r="FF59" s="24"/>
      <c r="FG59" s="24"/>
      <c r="FH59" s="24"/>
      <c r="FI59" s="24"/>
      <c r="FJ59" s="24"/>
      <c r="FK59" s="24"/>
      <c r="FL59" s="24"/>
      <c r="FM59" s="24"/>
      <c r="FN59" s="24"/>
      <c r="FO59" s="24"/>
      <c r="FP59" s="24"/>
      <c r="FQ59" s="24"/>
      <c r="FR59" s="24"/>
      <c r="FS59" s="24"/>
      <c r="FT59" s="24"/>
      <c r="FU59" s="24"/>
      <c r="FV59" s="24"/>
      <c r="FW59" s="24"/>
      <c r="FX59" s="24"/>
      <c r="FY59" s="24"/>
      <c r="FZ59" s="24"/>
      <c r="GA59" s="24"/>
      <c r="GB59" s="24"/>
      <c r="GC59" s="24"/>
      <c r="GD59" s="24"/>
      <c r="GE59" s="24"/>
      <c r="GF59" s="24"/>
      <c r="GG59" s="24"/>
      <c r="GH59" s="24"/>
      <c r="GI59" s="24"/>
      <c r="GJ59" s="24"/>
    </row>
    <row r="60" spans="1:192" s="20" customFormat="1" ht="69.95" customHeight="1">
      <c r="A60" s="114"/>
      <c r="B60" s="77" t="s">
        <v>451</v>
      </c>
      <c r="C60" s="51" t="s">
        <v>510</v>
      </c>
      <c r="D60" s="56">
        <v>165</v>
      </c>
      <c r="E60" s="54" t="str">
        <f t="shared" si="1"/>
        <v>5JW</v>
      </c>
      <c r="F60" s="73" t="s">
        <v>391</v>
      </c>
      <c r="G60" s="24"/>
      <c r="H60"/>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c r="CA60" s="24"/>
      <c r="CB60" s="24"/>
      <c r="CC60" s="24"/>
      <c r="CD60" s="24"/>
      <c r="CE60" s="24"/>
      <c r="CF60" s="24"/>
      <c r="CG60" s="24"/>
      <c r="CH60" s="24"/>
      <c r="CI60" s="24"/>
      <c r="CJ60" s="24"/>
      <c r="CK60" s="24"/>
      <c r="CL60" s="24"/>
      <c r="CM60" s="24"/>
      <c r="CN60" s="24"/>
      <c r="CO60" s="24"/>
      <c r="CP60" s="24"/>
      <c r="CQ60" s="24"/>
      <c r="CR60" s="24"/>
      <c r="CS60" s="24"/>
      <c r="CT60" s="24"/>
      <c r="CU60" s="24"/>
      <c r="CV60" s="24"/>
      <c r="CW60" s="24"/>
      <c r="CX60" s="24"/>
      <c r="CY60" s="24"/>
      <c r="CZ60" s="24"/>
      <c r="DA60" s="24"/>
      <c r="DB60" s="24"/>
      <c r="DC60" s="24"/>
      <c r="DD60" s="24"/>
      <c r="DE60" s="24"/>
      <c r="DF60" s="24"/>
      <c r="DG60" s="24"/>
      <c r="DH60" s="24"/>
      <c r="DI60" s="24"/>
      <c r="DJ60" s="24"/>
      <c r="DK60" s="24"/>
      <c r="DL60" s="24"/>
      <c r="DM60" s="24"/>
      <c r="DN60" s="24"/>
      <c r="DO60" s="24"/>
      <c r="DP60" s="24"/>
      <c r="DQ60" s="24"/>
      <c r="DR60" s="24"/>
      <c r="DS60" s="24"/>
      <c r="DT60" s="24"/>
      <c r="DU60" s="24"/>
      <c r="DV60" s="24"/>
      <c r="DW60" s="24"/>
      <c r="DX60" s="24"/>
      <c r="DY60" s="24"/>
      <c r="DZ60" s="24"/>
      <c r="EA60" s="24"/>
      <c r="EB60" s="24"/>
      <c r="EC60" s="24"/>
      <c r="ED60" s="24"/>
      <c r="EE60" s="24"/>
      <c r="EF60" s="24"/>
      <c r="EG60" s="24"/>
      <c r="EH60" s="24"/>
      <c r="EI60" s="24"/>
      <c r="EJ60" s="24"/>
      <c r="EK60" s="24"/>
      <c r="EL60" s="24"/>
      <c r="EM60" s="24"/>
      <c r="EN60" s="24"/>
      <c r="EO60" s="24"/>
      <c r="EP60" s="24"/>
      <c r="EQ60" s="24"/>
      <c r="ER60" s="24"/>
      <c r="ES60" s="24"/>
      <c r="ET60" s="24"/>
      <c r="EU60" s="24"/>
      <c r="EV60" s="24"/>
      <c r="EW60" s="24"/>
      <c r="EX60" s="24"/>
      <c r="EY60" s="24"/>
      <c r="EZ60" s="24"/>
      <c r="FA60" s="24"/>
      <c r="FB60" s="24"/>
      <c r="FC60" s="24"/>
      <c r="FD60" s="24"/>
      <c r="FE60" s="24"/>
      <c r="FF60" s="24"/>
      <c r="FG60" s="24"/>
      <c r="FH60" s="24"/>
      <c r="FI60" s="24"/>
      <c r="FJ60" s="24"/>
      <c r="FK60" s="24"/>
      <c r="FL60" s="24"/>
      <c r="FM60" s="24"/>
      <c r="FN60" s="24"/>
      <c r="FO60" s="24"/>
      <c r="FP60" s="24"/>
      <c r="FQ60" s="24"/>
      <c r="FR60" s="24"/>
      <c r="FS60" s="24"/>
      <c r="FT60" s="24"/>
      <c r="FU60" s="24"/>
      <c r="FV60" s="24"/>
      <c r="FW60" s="24"/>
      <c r="FX60" s="24"/>
      <c r="FY60" s="24"/>
      <c r="FZ60" s="24"/>
      <c r="GA60" s="24"/>
      <c r="GB60" s="24"/>
      <c r="GC60" s="24"/>
      <c r="GD60" s="24"/>
      <c r="GE60" s="24"/>
      <c r="GF60" s="24"/>
      <c r="GG60" s="24"/>
      <c r="GH60" s="24"/>
      <c r="GI60" s="24"/>
      <c r="GJ60" s="24"/>
    </row>
    <row r="61" spans="1:192" s="114" customFormat="1" ht="69.95" customHeight="1">
      <c r="B61" s="77" t="s">
        <v>539</v>
      </c>
      <c r="C61" s="55" t="s">
        <v>538</v>
      </c>
      <c r="D61" s="53" t="s">
        <v>431</v>
      </c>
      <c r="E61" s="54" t="str">
        <f t="shared" si="1"/>
        <v>5ZG</v>
      </c>
      <c r="F61" s="73"/>
      <c r="G61" s="24"/>
      <c r="H61"/>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c r="CA61" s="24"/>
      <c r="CB61" s="24"/>
      <c r="CC61" s="24"/>
      <c r="CD61" s="24"/>
      <c r="CE61" s="24"/>
      <c r="CF61" s="24"/>
      <c r="CG61" s="24"/>
      <c r="CH61" s="24"/>
      <c r="CI61" s="24"/>
      <c r="CJ61" s="24"/>
      <c r="CK61" s="24"/>
      <c r="CL61" s="24"/>
      <c r="CM61" s="24"/>
      <c r="CN61" s="24"/>
      <c r="CO61" s="24"/>
      <c r="CP61" s="24"/>
      <c r="CQ61" s="24"/>
      <c r="CR61" s="24"/>
      <c r="CS61" s="24"/>
      <c r="CT61" s="24"/>
      <c r="CU61" s="24"/>
      <c r="CV61" s="24"/>
      <c r="CW61" s="24"/>
      <c r="CX61" s="24"/>
      <c r="CY61" s="24"/>
      <c r="CZ61" s="24"/>
      <c r="DA61" s="24"/>
      <c r="DB61" s="24"/>
      <c r="DC61" s="24"/>
      <c r="DD61" s="24"/>
      <c r="DE61" s="24"/>
      <c r="DF61" s="24"/>
      <c r="DG61" s="24"/>
      <c r="DH61" s="24"/>
      <c r="DI61" s="24"/>
      <c r="DJ61" s="24"/>
      <c r="DK61" s="24"/>
      <c r="DL61" s="24"/>
      <c r="DM61" s="24"/>
      <c r="DN61" s="24"/>
      <c r="DO61" s="24"/>
      <c r="DP61" s="24"/>
      <c r="DQ61" s="24"/>
      <c r="DR61" s="24"/>
      <c r="DS61" s="24"/>
      <c r="DT61" s="24"/>
      <c r="DU61" s="24"/>
      <c r="DV61" s="24"/>
      <c r="DW61" s="24"/>
      <c r="DX61" s="24"/>
      <c r="DY61" s="24"/>
      <c r="DZ61" s="24"/>
      <c r="EA61" s="24"/>
      <c r="EB61" s="24"/>
      <c r="EC61" s="24"/>
      <c r="ED61" s="24"/>
      <c r="EE61" s="24"/>
      <c r="EF61" s="24"/>
      <c r="EG61" s="24"/>
      <c r="EH61" s="24"/>
      <c r="EI61" s="24"/>
      <c r="EJ61" s="24"/>
      <c r="EK61" s="24"/>
      <c r="EL61" s="24"/>
      <c r="EM61" s="24"/>
      <c r="EN61" s="24"/>
      <c r="EO61" s="24"/>
      <c r="EP61" s="24"/>
      <c r="EQ61" s="24"/>
      <c r="ER61" s="24"/>
      <c r="ES61" s="24"/>
      <c r="ET61" s="24"/>
      <c r="EU61" s="24"/>
      <c r="EV61" s="24"/>
      <c r="EW61" s="24"/>
      <c r="EX61" s="24"/>
      <c r="EY61" s="24"/>
      <c r="EZ61" s="24"/>
      <c r="FA61" s="24"/>
      <c r="FB61" s="24"/>
      <c r="FC61" s="24"/>
      <c r="FD61" s="24"/>
      <c r="FE61" s="24"/>
      <c r="FF61" s="24"/>
      <c r="FG61" s="24"/>
      <c r="FH61" s="24"/>
      <c r="FI61" s="24"/>
      <c r="FJ61" s="24"/>
      <c r="FK61" s="24"/>
      <c r="FL61" s="24"/>
      <c r="FM61" s="24"/>
      <c r="FN61" s="24"/>
      <c r="FO61" s="24"/>
      <c r="FP61" s="24"/>
      <c r="FQ61" s="24"/>
      <c r="FR61" s="24"/>
      <c r="FS61" s="24"/>
      <c r="FT61" s="24"/>
      <c r="FU61" s="24"/>
      <c r="FV61" s="24"/>
      <c r="FW61" s="24"/>
      <c r="FX61" s="24"/>
      <c r="FY61" s="24"/>
      <c r="FZ61" s="24"/>
      <c r="GA61" s="24"/>
      <c r="GB61" s="24"/>
      <c r="GC61" s="24"/>
      <c r="GD61" s="24"/>
      <c r="GE61" s="24"/>
      <c r="GF61" s="24"/>
      <c r="GG61" s="24"/>
      <c r="GH61" s="24"/>
      <c r="GI61" s="24"/>
      <c r="GJ61" s="24"/>
    </row>
    <row r="62" spans="1:192" ht="69.95" customHeight="1">
      <c r="B62" s="66" t="s">
        <v>364</v>
      </c>
      <c r="C62" s="51">
        <v>614</v>
      </c>
      <c r="D62" s="53" t="s">
        <v>431</v>
      </c>
      <c r="E62" s="149">
        <f t="shared" si="1"/>
        <v>614</v>
      </c>
      <c r="F62" s="79"/>
      <c r="G62" s="1"/>
      <c r="H62" s="1"/>
      <c r="I62" s="1"/>
      <c r="J62" s="1"/>
      <c r="K62" s="1"/>
      <c r="L62" s="1"/>
      <c r="M62" s="1"/>
      <c r="N62" s="1"/>
      <c r="O62" s="1"/>
      <c r="P62" s="1"/>
    </row>
    <row r="63" spans="1:192" s="20" customFormat="1" ht="69.95" customHeight="1">
      <c r="A63" s="114"/>
      <c r="B63" s="66" t="s">
        <v>54</v>
      </c>
      <c r="C63" s="51" t="s">
        <v>603</v>
      </c>
      <c r="D63" s="56">
        <v>265</v>
      </c>
      <c r="E63" s="54" t="str">
        <f t="shared" si="1"/>
        <v>60K</v>
      </c>
      <c r="F63" s="79"/>
      <c r="G63" s="24"/>
      <c r="H63"/>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c r="CA63" s="24"/>
      <c r="CB63" s="24"/>
      <c r="CC63" s="24"/>
      <c r="CD63" s="24"/>
      <c r="CE63" s="24"/>
      <c r="CF63" s="24"/>
      <c r="CG63" s="24"/>
      <c r="CH63" s="24"/>
      <c r="CI63" s="24"/>
      <c r="CJ63" s="24"/>
      <c r="CK63" s="24"/>
      <c r="CL63" s="24"/>
      <c r="CM63" s="24"/>
      <c r="CN63" s="24"/>
      <c r="CO63" s="24"/>
      <c r="CP63" s="24"/>
      <c r="CQ63" s="24"/>
      <c r="CR63" s="24"/>
      <c r="CS63" s="24"/>
      <c r="CT63" s="24"/>
      <c r="CU63" s="24"/>
      <c r="CV63" s="24"/>
      <c r="CW63" s="24"/>
      <c r="CX63" s="24"/>
      <c r="CY63" s="24"/>
      <c r="CZ63" s="24"/>
      <c r="DA63" s="24"/>
      <c r="DB63" s="24"/>
      <c r="DC63" s="24"/>
      <c r="DD63" s="24"/>
      <c r="DE63" s="24"/>
      <c r="DF63" s="24"/>
      <c r="DG63" s="24"/>
      <c r="DH63" s="24"/>
      <c r="DI63" s="24"/>
      <c r="DJ63" s="24"/>
      <c r="DK63" s="24"/>
      <c r="DL63" s="24"/>
      <c r="DM63" s="24"/>
      <c r="DN63" s="24"/>
      <c r="DO63" s="24"/>
      <c r="DP63" s="24"/>
      <c r="DQ63" s="24"/>
      <c r="DR63" s="24"/>
      <c r="DS63" s="24"/>
      <c r="DT63" s="24"/>
      <c r="DU63" s="24"/>
      <c r="DV63" s="24"/>
      <c r="DW63" s="24"/>
      <c r="DX63" s="24"/>
      <c r="DY63" s="24"/>
      <c r="DZ63" s="24"/>
      <c r="EA63" s="24"/>
      <c r="EB63" s="24"/>
      <c r="EC63" s="24"/>
      <c r="ED63" s="24"/>
      <c r="EE63" s="24"/>
      <c r="EF63" s="24"/>
      <c r="EG63" s="24"/>
      <c r="EH63" s="24"/>
      <c r="EI63" s="24"/>
      <c r="EJ63" s="24"/>
      <c r="EK63" s="24"/>
      <c r="EL63" s="24"/>
      <c r="EM63" s="24"/>
      <c r="EN63" s="24"/>
      <c r="EO63" s="24"/>
      <c r="EP63" s="24"/>
      <c r="EQ63" s="24"/>
      <c r="ER63" s="24"/>
      <c r="ES63" s="24"/>
      <c r="ET63" s="24"/>
      <c r="EU63" s="24"/>
      <c r="EV63" s="24"/>
      <c r="EW63" s="24"/>
      <c r="EX63" s="24"/>
      <c r="EY63" s="24"/>
      <c r="EZ63" s="24"/>
      <c r="FA63" s="24"/>
      <c r="FB63" s="24"/>
      <c r="FC63" s="24"/>
      <c r="FD63" s="24"/>
      <c r="FE63" s="24"/>
      <c r="FF63" s="24"/>
      <c r="FG63" s="24"/>
      <c r="FH63" s="24"/>
      <c r="FI63" s="24"/>
      <c r="FJ63" s="24"/>
      <c r="FK63" s="24"/>
      <c r="FL63" s="24"/>
      <c r="FM63" s="24"/>
      <c r="FN63" s="24"/>
      <c r="FO63" s="24"/>
      <c r="FP63" s="24"/>
      <c r="FQ63" s="24"/>
      <c r="FR63" s="24"/>
      <c r="FS63" s="24"/>
      <c r="FT63" s="24"/>
      <c r="FU63" s="24"/>
      <c r="FV63" s="24"/>
      <c r="FW63" s="24"/>
      <c r="FX63" s="24"/>
      <c r="FY63" s="24"/>
      <c r="FZ63" s="24"/>
      <c r="GA63" s="24"/>
      <c r="GB63" s="24"/>
      <c r="GC63" s="24"/>
      <c r="GD63" s="24"/>
      <c r="GE63" s="24"/>
      <c r="GF63" s="24"/>
      <c r="GG63" s="24"/>
      <c r="GH63" s="24"/>
      <c r="GI63" s="24"/>
      <c r="GJ63" s="24"/>
    </row>
    <row r="64" spans="1:192" ht="89.25" customHeight="1">
      <c r="B64" s="82" t="s">
        <v>519</v>
      </c>
      <c r="C64" s="51" t="s">
        <v>2</v>
      </c>
      <c r="D64" s="56">
        <v>315</v>
      </c>
      <c r="E64" s="54" t="str">
        <f>C64</f>
        <v>65W</v>
      </c>
      <c r="F64" s="75" t="s">
        <v>258</v>
      </c>
      <c r="G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c r="CA64" s="24"/>
      <c r="CB64" s="24"/>
      <c r="CC64" s="24"/>
      <c r="CD64" s="24"/>
      <c r="CE64" s="24"/>
      <c r="CF64" s="24"/>
      <c r="CG64" s="24"/>
      <c r="CH64" s="24"/>
      <c r="CI64" s="24"/>
      <c r="CJ64" s="24"/>
      <c r="CK64" s="24"/>
      <c r="CL64" s="24"/>
      <c r="CM64" s="24"/>
      <c r="CN64" s="24"/>
      <c r="CO64" s="24"/>
      <c r="CP64" s="24"/>
      <c r="CQ64" s="24"/>
      <c r="CR64" s="24"/>
      <c r="CS64" s="24"/>
      <c r="CT64" s="24"/>
      <c r="CU64" s="24"/>
      <c r="CV64" s="24"/>
      <c r="CW64" s="24"/>
      <c r="CX64" s="24"/>
      <c r="CY64" s="24"/>
      <c r="CZ64" s="24"/>
      <c r="DA64" s="24"/>
      <c r="DB64" s="24"/>
      <c r="DC64" s="24"/>
      <c r="DD64" s="24"/>
      <c r="DE64" s="24"/>
      <c r="DF64" s="24"/>
      <c r="DG64" s="24"/>
      <c r="DH64" s="24"/>
      <c r="DI64" s="24"/>
      <c r="DJ64" s="24"/>
      <c r="DK64" s="24"/>
      <c r="DL64" s="24"/>
      <c r="DM64" s="24"/>
      <c r="DN64" s="24"/>
      <c r="DO64" s="24"/>
      <c r="DP64" s="24"/>
      <c r="DQ64" s="24"/>
      <c r="DR64" s="24"/>
      <c r="DS64" s="24"/>
      <c r="DT64" s="24"/>
      <c r="DU64" s="24"/>
      <c r="DV64" s="24"/>
      <c r="DW64" s="24"/>
      <c r="DX64" s="24"/>
      <c r="DY64" s="24"/>
      <c r="DZ64" s="24"/>
      <c r="EA64" s="24"/>
      <c r="EB64" s="24"/>
      <c r="EC64" s="24"/>
      <c r="ED64" s="24"/>
      <c r="EE64" s="24"/>
      <c r="EF64" s="24"/>
      <c r="EG64" s="24"/>
      <c r="EH64" s="24"/>
      <c r="EI64" s="24"/>
      <c r="EJ64" s="24"/>
      <c r="EK64" s="24"/>
      <c r="EL64" s="24"/>
      <c r="EM64" s="24"/>
      <c r="EN64" s="24"/>
      <c r="EO64" s="24"/>
      <c r="EP64" s="24"/>
      <c r="EQ64" s="24"/>
      <c r="ER64" s="24"/>
      <c r="ES64" s="24"/>
      <c r="ET64" s="24"/>
      <c r="EU64" s="24"/>
      <c r="EV64" s="24"/>
      <c r="EW64" s="24"/>
      <c r="EX64" s="24"/>
      <c r="EY64" s="24"/>
      <c r="EZ64" s="24"/>
      <c r="FA64" s="24"/>
      <c r="FB64" s="24"/>
      <c r="FC64" s="24"/>
      <c r="FD64" s="24"/>
      <c r="FE64" s="24"/>
      <c r="FF64" s="24"/>
      <c r="FG64" s="24"/>
      <c r="FH64" s="24"/>
      <c r="FI64" s="24"/>
      <c r="FJ64" s="24"/>
      <c r="FK64" s="24"/>
      <c r="FL64" s="24"/>
      <c r="FM64" s="24"/>
      <c r="FN64" s="24"/>
      <c r="FO64" s="24"/>
      <c r="FP64" s="24"/>
      <c r="FQ64" s="24"/>
      <c r="FR64" s="24"/>
      <c r="FS64" s="24"/>
      <c r="FT64" s="24"/>
      <c r="FU64" s="24"/>
      <c r="FV64" s="24"/>
      <c r="FW64" s="24"/>
      <c r="FX64" s="24"/>
      <c r="FY64" s="24"/>
      <c r="FZ64" s="24"/>
      <c r="GA64" s="24"/>
      <c r="GB64" s="24"/>
      <c r="GC64" s="24"/>
      <c r="GD64" s="24"/>
      <c r="GE64" s="24"/>
      <c r="GF64" s="24"/>
      <c r="GG64" s="24"/>
      <c r="GH64" s="24"/>
      <c r="GI64" s="24"/>
      <c r="GJ64" s="24"/>
    </row>
    <row r="65" spans="1:192" s="35" customFormat="1" ht="69.95" customHeight="1">
      <c r="A65" s="115"/>
      <c r="B65" s="66" t="s">
        <v>246</v>
      </c>
      <c r="C65" s="51" t="s">
        <v>51</v>
      </c>
      <c r="D65" s="56">
        <v>55</v>
      </c>
      <c r="E65" s="54" t="str">
        <f t="shared" si="1"/>
        <v>68R</v>
      </c>
      <c r="F65" s="73" t="s">
        <v>568</v>
      </c>
      <c r="G65" s="24"/>
      <c r="H65"/>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row>
    <row r="66" spans="1:192" ht="69.95" customHeight="1">
      <c r="B66" s="66" t="s">
        <v>247</v>
      </c>
      <c r="C66" s="51">
        <v>709</v>
      </c>
      <c r="D66" s="56">
        <v>55</v>
      </c>
      <c r="E66" s="54">
        <f t="shared" si="1"/>
        <v>709</v>
      </c>
      <c r="F66" s="73" t="s">
        <v>259</v>
      </c>
      <c r="G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c r="CA66" s="24"/>
      <c r="CB66" s="24"/>
      <c r="CC66" s="24"/>
      <c r="CD66" s="24"/>
      <c r="CE66" s="24"/>
      <c r="CF66" s="24"/>
      <c r="CG66" s="24"/>
      <c r="CH66" s="24"/>
      <c r="CI66" s="24"/>
      <c r="CJ66" s="24"/>
      <c r="CK66" s="24"/>
      <c r="CL66" s="24"/>
      <c r="CM66" s="24"/>
      <c r="CN66" s="24"/>
      <c r="CO66" s="24"/>
      <c r="CP66" s="24"/>
      <c r="CQ66" s="24"/>
      <c r="CR66" s="24"/>
      <c r="CS66" s="24"/>
      <c r="CT66" s="24"/>
      <c r="CU66" s="24"/>
      <c r="CV66" s="24"/>
      <c r="CW66" s="24"/>
      <c r="CX66" s="24"/>
      <c r="CY66" s="24"/>
      <c r="CZ66" s="24"/>
      <c r="DA66" s="24"/>
      <c r="DB66" s="24"/>
      <c r="DC66" s="24"/>
      <c r="DD66" s="24"/>
      <c r="DE66" s="24"/>
      <c r="DF66" s="24"/>
      <c r="DG66" s="24"/>
      <c r="DH66" s="24"/>
      <c r="DI66" s="24"/>
      <c r="DJ66" s="24"/>
      <c r="DK66" s="24"/>
      <c r="DL66" s="24"/>
      <c r="DM66" s="24"/>
      <c r="DN66" s="24"/>
      <c r="DO66" s="24"/>
      <c r="DP66" s="24"/>
      <c r="DQ66" s="24"/>
      <c r="DR66" s="24"/>
      <c r="DS66" s="24"/>
      <c r="DT66" s="24"/>
      <c r="DU66" s="24"/>
      <c r="DV66" s="24"/>
      <c r="DW66" s="24"/>
      <c r="DX66" s="24"/>
      <c r="DY66" s="24"/>
      <c r="DZ66" s="24"/>
      <c r="EA66" s="24"/>
      <c r="EB66" s="24"/>
      <c r="EC66" s="24"/>
      <c r="ED66" s="24"/>
      <c r="EE66" s="24"/>
      <c r="EF66" s="24"/>
      <c r="EG66" s="24"/>
      <c r="EH66" s="24"/>
      <c r="EI66" s="24"/>
      <c r="EJ66" s="24"/>
      <c r="EK66" s="24"/>
      <c r="EL66" s="24"/>
      <c r="EM66" s="24"/>
      <c r="EN66" s="24"/>
      <c r="EO66" s="24"/>
      <c r="EP66" s="24"/>
      <c r="EQ66" s="24"/>
      <c r="ER66" s="24"/>
      <c r="ES66" s="24"/>
      <c r="ET66" s="24"/>
      <c r="EU66" s="24"/>
      <c r="EV66" s="24"/>
      <c r="EW66" s="24"/>
      <c r="EX66" s="24"/>
      <c r="EY66" s="24"/>
      <c r="EZ66" s="24"/>
      <c r="FA66" s="24"/>
      <c r="FB66" s="24"/>
      <c r="FC66" s="24"/>
      <c r="FD66" s="24"/>
      <c r="FE66" s="24"/>
      <c r="FF66" s="24"/>
      <c r="FG66" s="24"/>
      <c r="FH66" s="24"/>
      <c r="FI66" s="24"/>
      <c r="FJ66" s="24"/>
      <c r="FK66" s="24"/>
      <c r="FL66" s="24"/>
      <c r="FM66" s="24"/>
      <c r="FN66" s="24"/>
      <c r="FO66" s="24"/>
      <c r="FP66" s="24"/>
      <c r="FQ66" s="24"/>
      <c r="FR66" s="24"/>
      <c r="FS66" s="24"/>
      <c r="FT66" s="24"/>
      <c r="FU66" s="24"/>
      <c r="FV66" s="24"/>
      <c r="FW66" s="24"/>
      <c r="FX66" s="24"/>
      <c r="FY66" s="24"/>
      <c r="FZ66" s="24"/>
      <c r="GA66" s="24"/>
      <c r="GB66" s="24"/>
      <c r="GC66" s="24"/>
      <c r="GD66" s="24"/>
      <c r="GE66" s="24"/>
      <c r="GF66" s="24"/>
      <c r="GG66" s="24"/>
      <c r="GH66" s="24"/>
      <c r="GI66" s="24"/>
      <c r="GJ66" s="24"/>
    </row>
    <row r="67" spans="1:192" ht="69.95" customHeight="1">
      <c r="B67" s="66" t="s">
        <v>72</v>
      </c>
      <c r="C67" s="51">
        <v>710</v>
      </c>
      <c r="D67" s="53" t="s">
        <v>431</v>
      </c>
      <c r="E67" s="54">
        <f t="shared" si="1"/>
        <v>710</v>
      </c>
      <c r="F67" s="73" t="s">
        <v>569</v>
      </c>
      <c r="G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c r="CA67" s="24"/>
      <c r="CB67" s="24"/>
      <c r="CC67" s="24"/>
      <c r="CD67" s="24"/>
      <c r="CE67" s="24"/>
      <c r="CF67" s="24"/>
      <c r="CG67" s="24"/>
      <c r="CH67" s="24"/>
      <c r="CI67" s="24"/>
      <c r="CJ67" s="24"/>
      <c r="CK67" s="24"/>
      <c r="CL67" s="24"/>
      <c r="CM67" s="24"/>
      <c r="CN67" s="24"/>
      <c r="CO67" s="24"/>
      <c r="CP67" s="24"/>
      <c r="CQ67" s="24"/>
      <c r="CR67" s="24"/>
      <c r="CS67" s="24"/>
      <c r="CT67" s="24"/>
      <c r="CU67" s="24"/>
      <c r="CV67" s="24"/>
      <c r="CW67" s="24"/>
      <c r="CX67" s="24"/>
      <c r="CY67" s="24"/>
      <c r="CZ67" s="24"/>
      <c r="DA67" s="24"/>
      <c r="DB67" s="24"/>
      <c r="DC67" s="24"/>
      <c r="DD67" s="24"/>
      <c r="DE67" s="24"/>
      <c r="DF67" s="24"/>
      <c r="DG67" s="24"/>
      <c r="DH67" s="24"/>
      <c r="DI67" s="24"/>
      <c r="DJ67" s="24"/>
      <c r="DK67" s="24"/>
      <c r="DL67" s="24"/>
      <c r="DM67" s="24"/>
      <c r="DN67" s="24"/>
      <c r="DO67" s="24"/>
      <c r="DP67" s="24"/>
      <c r="DQ67" s="24"/>
      <c r="DR67" s="24"/>
      <c r="DS67" s="24"/>
      <c r="DT67" s="24"/>
      <c r="DU67" s="24"/>
      <c r="DV67" s="24"/>
      <c r="DW67" s="24"/>
      <c r="DX67" s="24"/>
      <c r="DY67" s="24"/>
      <c r="DZ67" s="24"/>
      <c r="EA67" s="24"/>
      <c r="EB67" s="24"/>
      <c r="EC67" s="24"/>
      <c r="ED67" s="24"/>
      <c r="EE67" s="24"/>
      <c r="EF67" s="24"/>
      <c r="EG67" s="24"/>
      <c r="EH67" s="24"/>
      <c r="EI67" s="24"/>
      <c r="EJ67" s="24"/>
      <c r="EK67" s="24"/>
      <c r="EL67" s="24"/>
      <c r="EM67" s="24"/>
      <c r="EN67" s="24"/>
      <c r="EO67" s="24"/>
      <c r="EP67" s="24"/>
      <c r="EQ67" s="24"/>
      <c r="ER67" s="24"/>
      <c r="ES67" s="24"/>
      <c r="ET67" s="24"/>
      <c r="EU67" s="24"/>
      <c r="EV67" s="24"/>
      <c r="EW67" s="24"/>
      <c r="EX67" s="24"/>
      <c r="EY67" s="24"/>
      <c r="EZ67" s="24"/>
      <c r="FA67" s="24"/>
      <c r="FB67" s="24"/>
      <c r="FC67" s="24"/>
      <c r="FD67" s="24"/>
      <c r="FE67" s="24"/>
      <c r="FF67" s="24"/>
      <c r="FG67" s="24"/>
      <c r="FH67" s="24"/>
      <c r="FI67" s="24"/>
      <c r="FJ67" s="24"/>
      <c r="FK67" s="24"/>
      <c r="FL67" s="24"/>
      <c r="FM67" s="24"/>
      <c r="FN67" s="24"/>
      <c r="FO67" s="24"/>
      <c r="FP67" s="24"/>
      <c r="FQ67" s="24"/>
      <c r="FR67" s="24"/>
      <c r="FS67" s="24"/>
      <c r="FT67" s="24"/>
      <c r="FU67" s="24"/>
      <c r="FV67" s="24"/>
      <c r="FW67" s="24"/>
      <c r="FX67" s="24"/>
      <c r="FY67" s="24"/>
      <c r="FZ67" s="24"/>
      <c r="GA67" s="24"/>
      <c r="GB67" s="24"/>
      <c r="GC67" s="24"/>
      <c r="GD67" s="24"/>
      <c r="GE67" s="24"/>
      <c r="GF67" s="24"/>
      <c r="GG67" s="24"/>
      <c r="GH67" s="24"/>
      <c r="GI67" s="24"/>
      <c r="GJ67" s="24"/>
    </row>
    <row r="68" spans="1:192" ht="69.95" customHeight="1">
      <c r="B68" s="66" t="s">
        <v>155</v>
      </c>
      <c r="C68" s="51">
        <v>717</v>
      </c>
      <c r="D68" s="56">
        <v>115</v>
      </c>
      <c r="E68" s="54">
        <f t="shared" si="1"/>
        <v>717</v>
      </c>
      <c r="F68" s="79"/>
      <c r="G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c r="CA68" s="24"/>
      <c r="CB68" s="24"/>
      <c r="CC68" s="24"/>
      <c r="CD68" s="24"/>
      <c r="CE68" s="24"/>
      <c r="CF68" s="24"/>
      <c r="CG68" s="24"/>
      <c r="CH68" s="24"/>
      <c r="CI68" s="24"/>
      <c r="CJ68" s="24"/>
      <c r="CK68" s="24"/>
      <c r="CL68" s="24"/>
      <c r="CM68" s="24"/>
      <c r="CN68" s="24"/>
      <c r="CO68" s="24"/>
      <c r="CP68" s="24"/>
      <c r="CQ68" s="24"/>
      <c r="CR68" s="24"/>
      <c r="CS68" s="24"/>
      <c r="CT68" s="24"/>
      <c r="CU68" s="24"/>
      <c r="CV68" s="24"/>
      <c r="CW68" s="24"/>
      <c r="CX68" s="24"/>
      <c r="CY68" s="24"/>
      <c r="CZ68" s="24"/>
      <c r="DA68" s="24"/>
      <c r="DB68" s="24"/>
      <c r="DC68" s="24"/>
      <c r="DD68" s="24"/>
      <c r="DE68" s="24"/>
      <c r="DF68" s="24"/>
      <c r="DG68" s="24"/>
      <c r="DH68" s="24"/>
      <c r="DI68" s="24"/>
      <c r="DJ68" s="24"/>
      <c r="DK68" s="24"/>
      <c r="DL68" s="24"/>
      <c r="DM68" s="24"/>
      <c r="DN68" s="24"/>
      <c r="DO68" s="24"/>
      <c r="DP68" s="24"/>
      <c r="DQ68" s="24"/>
      <c r="DR68" s="24"/>
      <c r="DS68" s="24"/>
      <c r="DT68" s="24"/>
      <c r="DU68" s="24"/>
      <c r="DV68" s="24"/>
      <c r="DW68" s="24"/>
      <c r="DX68" s="24"/>
      <c r="DY68" s="24"/>
      <c r="DZ68" s="24"/>
      <c r="EA68" s="24"/>
      <c r="EB68" s="24"/>
      <c r="EC68" s="24"/>
      <c r="ED68" s="24"/>
      <c r="EE68" s="24"/>
      <c r="EF68" s="24"/>
      <c r="EG68" s="24"/>
      <c r="EH68" s="24"/>
      <c r="EI68" s="24"/>
      <c r="EJ68" s="24"/>
      <c r="EK68" s="24"/>
      <c r="EL68" s="24"/>
      <c r="EM68" s="24"/>
      <c r="EN68" s="24"/>
      <c r="EO68" s="24"/>
      <c r="EP68" s="24"/>
      <c r="EQ68" s="24"/>
      <c r="ER68" s="24"/>
      <c r="ES68" s="24"/>
      <c r="ET68" s="24"/>
      <c r="EU68" s="24"/>
      <c r="EV68" s="24"/>
      <c r="EW68" s="24"/>
      <c r="EX68" s="24"/>
      <c r="EY68" s="24"/>
      <c r="EZ68" s="24"/>
      <c r="FA68" s="24"/>
      <c r="FB68" s="24"/>
      <c r="FC68" s="24"/>
      <c r="FD68" s="24"/>
      <c r="FE68" s="24"/>
      <c r="FF68" s="24"/>
      <c r="FG68" s="24"/>
      <c r="FH68" s="24"/>
      <c r="FI68" s="24"/>
      <c r="FJ68" s="24"/>
      <c r="FK68" s="24"/>
      <c r="FL68" s="24"/>
      <c r="FM68" s="24"/>
      <c r="FN68" s="24"/>
      <c r="FO68" s="24"/>
      <c r="FP68" s="24"/>
      <c r="FQ68" s="24"/>
      <c r="FR68" s="24"/>
      <c r="FS68" s="24"/>
      <c r="FT68" s="24"/>
      <c r="FU68" s="24"/>
      <c r="FV68" s="24"/>
      <c r="FW68" s="24"/>
      <c r="FX68" s="24"/>
      <c r="FY68" s="24"/>
      <c r="FZ68" s="24"/>
      <c r="GA68" s="24"/>
      <c r="GB68" s="24"/>
      <c r="GC68" s="24"/>
      <c r="GD68" s="24"/>
      <c r="GE68" s="24"/>
      <c r="GF68" s="24"/>
      <c r="GG68" s="24"/>
      <c r="GH68" s="24"/>
      <c r="GI68" s="24"/>
      <c r="GJ68" s="24"/>
    </row>
    <row r="69" spans="1:192" ht="84" customHeight="1">
      <c r="B69" s="66" t="s">
        <v>156</v>
      </c>
      <c r="C69" s="51">
        <v>718</v>
      </c>
      <c r="D69" s="56">
        <v>620</v>
      </c>
      <c r="E69" s="54">
        <f t="shared" si="1"/>
        <v>718</v>
      </c>
      <c r="F69" s="75" t="s">
        <v>393</v>
      </c>
      <c r="G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c r="CA69" s="24"/>
      <c r="CB69" s="24"/>
      <c r="CC69" s="24"/>
      <c r="CD69" s="24"/>
      <c r="CE69" s="24"/>
      <c r="CF69" s="24"/>
      <c r="CG69" s="24"/>
      <c r="CH69" s="24"/>
      <c r="CI69" s="24"/>
      <c r="CJ69" s="24"/>
      <c r="CK69" s="24"/>
      <c r="CL69" s="24"/>
      <c r="CM69" s="24"/>
      <c r="CN69" s="24"/>
      <c r="CO69" s="24"/>
      <c r="CP69" s="24"/>
      <c r="CQ69" s="24"/>
      <c r="CR69" s="24"/>
      <c r="CS69" s="24"/>
      <c r="CT69" s="24"/>
      <c r="CU69" s="24"/>
      <c r="CV69" s="24"/>
      <c r="CW69" s="24"/>
      <c r="CX69" s="24"/>
      <c r="CY69" s="24"/>
      <c r="CZ69" s="24"/>
      <c r="DA69" s="24"/>
      <c r="DB69" s="24"/>
      <c r="DC69" s="24"/>
      <c r="DD69" s="24"/>
      <c r="DE69" s="24"/>
      <c r="DF69" s="24"/>
      <c r="DG69" s="24"/>
      <c r="DH69" s="24"/>
      <c r="DI69" s="24"/>
      <c r="DJ69" s="24"/>
      <c r="DK69" s="24"/>
      <c r="DL69" s="24"/>
      <c r="DM69" s="24"/>
      <c r="DN69" s="24"/>
      <c r="DO69" s="24"/>
      <c r="DP69" s="24"/>
      <c r="DQ69" s="24"/>
      <c r="DR69" s="24"/>
      <c r="DS69" s="24"/>
      <c r="DT69" s="24"/>
      <c r="DU69" s="24"/>
      <c r="DV69" s="24"/>
      <c r="DW69" s="24"/>
      <c r="DX69" s="24"/>
      <c r="DY69" s="24"/>
      <c r="DZ69" s="24"/>
      <c r="EA69" s="24"/>
      <c r="EB69" s="24"/>
      <c r="EC69" s="24"/>
      <c r="ED69" s="24"/>
      <c r="EE69" s="24"/>
      <c r="EF69" s="24"/>
      <c r="EG69" s="24"/>
      <c r="EH69" s="24"/>
      <c r="EI69" s="24"/>
      <c r="EJ69" s="24"/>
      <c r="EK69" s="24"/>
      <c r="EL69" s="24"/>
      <c r="EM69" s="24"/>
      <c r="EN69" s="24"/>
      <c r="EO69" s="24"/>
      <c r="EP69" s="24"/>
      <c r="EQ69" s="24"/>
      <c r="ER69" s="24"/>
      <c r="ES69" s="24"/>
      <c r="ET69" s="24"/>
      <c r="EU69" s="24"/>
      <c r="EV69" s="24"/>
      <c r="EW69" s="24"/>
      <c r="EX69" s="24"/>
      <c r="EY69" s="24"/>
      <c r="EZ69" s="24"/>
      <c r="FA69" s="24"/>
      <c r="FB69" s="24"/>
      <c r="FC69" s="24"/>
      <c r="FD69" s="24"/>
      <c r="FE69" s="24"/>
      <c r="FF69" s="24"/>
      <c r="FG69" s="24"/>
      <c r="FH69" s="24"/>
      <c r="FI69" s="24"/>
      <c r="FJ69" s="24"/>
      <c r="FK69" s="24"/>
      <c r="FL69" s="24"/>
      <c r="FM69" s="24"/>
      <c r="FN69" s="24"/>
      <c r="FO69" s="24"/>
      <c r="FP69" s="24"/>
      <c r="FQ69" s="24"/>
      <c r="FR69" s="24"/>
      <c r="FS69" s="24"/>
      <c r="FT69" s="24"/>
      <c r="FU69" s="24"/>
      <c r="FV69" s="24"/>
      <c r="FW69" s="24"/>
      <c r="FX69" s="24"/>
      <c r="FY69" s="24"/>
      <c r="FZ69" s="24"/>
      <c r="GA69" s="24"/>
      <c r="GB69" s="24"/>
      <c r="GC69" s="24"/>
      <c r="GD69" s="24"/>
      <c r="GE69" s="24"/>
      <c r="GF69" s="24"/>
      <c r="GG69" s="24"/>
      <c r="GH69" s="24"/>
      <c r="GI69" s="24"/>
      <c r="GJ69" s="24"/>
    </row>
    <row r="70" spans="1:192" s="235" customFormat="1" ht="85.9" customHeight="1">
      <c r="B70" s="82" t="s">
        <v>659</v>
      </c>
      <c r="C70" s="55">
        <v>727</v>
      </c>
      <c r="D70" s="58">
        <v>500</v>
      </c>
      <c r="E70" s="54">
        <f>C70</f>
        <v>727</v>
      </c>
      <c r="F70" s="242" t="s">
        <v>660</v>
      </c>
    </row>
    <row r="71" spans="1:192" ht="69.95" customHeight="1">
      <c r="B71" s="66" t="s">
        <v>57</v>
      </c>
      <c r="C71" s="51">
        <v>803</v>
      </c>
      <c r="D71" s="53" t="s">
        <v>431</v>
      </c>
      <c r="E71" s="54">
        <f t="shared" si="1"/>
        <v>803</v>
      </c>
      <c r="F71" s="79"/>
      <c r="G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c r="CA71" s="24"/>
      <c r="CB71" s="24"/>
      <c r="CC71" s="24"/>
      <c r="CD71" s="24"/>
      <c r="CE71" s="24"/>
      <c r="CF71" s="24"/>
      <c r="CG71" s="24"/>
      <c r="CH71" s="24"/>
      <c r="CI71" s="24"/>
      <c r="CJ71" s="24"/>
      <c r="CK71" s="24"/>
      <c r="CL71" s="24"/>
      <c r="CM71" s="24"/>
      <c r="CN71" s="24"/>
      <c r="CO71" s="24"/>
      <c r="CP71" s="24"/>
      <c r="CQ71" s="24"/>
      <c r="CR71" s="24"/>
      <c r="CS71" s="24"/>
      <c r="CT71" s="24"/>
      <c r="CU71" s="24"/>
      <c r="CV71" s="24"/>
      <c r="CW71" s="24"/>
      <c r="CX71" s="24"/>
      <c r="CY71" s="24"/>
      <c r="CZ71" s="24"/>
      <c r="DA71" s="24"/>
      <c r="DB71" s="24"/>
      <c r="DC71" s="24"/>
      <c r="DD71" s="24"/>
      <c r="DE71" s="24"/>
      <c r="DF71" s="24"/>
      <c r="DG71" s="24"/>
      <c r="DH71" s="24"/>
      <c r="DI71" s="24"/>
      <c r="DJ71" s="24"/>
      <c r="DK71" s="24"/>
      <c r="DL71" s="24"/>
      <c r="DM71" s="24"/>
      <c r="DN71" s="24"/>
      <c r="DO71" s="24"/>
      <c r="DP71" s="24"/>
      <c r="DQ71" s="24"/>
      <c r="DR71" s="24"/>
      <c r="DS71" s="24"/>
      <c r="DT71" s="24"/>
      <c r="DU71" s="24"/>
      <c r="DV71" s="24"/>
      <c r="DW71" s="24"/>
      <c r="DX71" s="24"/>
      <c r="DY71" s="24"/>
      <c r="DZ71" s="24"/>
      <c r="EA71" s="24"/>
      <c r="EB71" s="24"/>
      <c r="EC71" s="24"/>
      <c r="ED71" s="24"/>
      <c r="EE71" s="24"/>
      <c r="EF71" s="24"/>
      <c r="EG71" s="24"/>
      <c r="EH71" s="24"/>
      <c r="EI71" s="24"/>
      <c r="EJ71" s="24"/>
      <c r="EK71" s="24"/>
      <c r="EL71" s="24"/>
      <c r="EM71" s="24"/>
      <c r="EN71" s="24"/>
      <c r="EO71" s="24"/>
      <c r="EP71" s="24"/>
      <c r="EQ71" s="24"/>
      <c r="ER71" s="24"/>
      <c r="ES71" s="24"/>
      <c r="ET71" s="24"/>
      <c r="EU71" s="24"/>
      <c r="EV71" s="24"/>
      <c r="EW71" s="24"/>
      <c r="EX71" s="24"/>
      <c r="EY71" s="24"/>
      <c r="EZ71" s="24"/>
      <c r="FA71" s="24"/>
      <c r="FB71" s="24"/>
      <c r="FC71" s="24"/>
      <c r="FD71" s="24"/>
      <c r="FE71" s="24"/>
      <c r="FF71" s="24"/>
      <c r="FG71" s="24"/>
      <c r="FH71" s="24"/>
      <c r="FI71" s="24"/>
      <c r="FJ71" s="24"/>
      <c r="FK71" s="24"/>
      <c r="FL71" s="24"/>
      <c r="FM71" s="24"/>
      <c r="FN71" s="24"/>
      <c r="FO71" s="24"/>
      <c r="FP71" s="24"/>
      <c r="FQ71" s="24"/>
      <c r="FR71" s="24"/>
      <c r="FS71" s="24"/>
      <c r="FT71" s="24"/>
      <c r="FU71" s="24"/>
      <c r="FV71" s="24"/>
      <c r="FW71" s="24"/>
      <c r="FX71" s="24"/>
      <c r="FY71" s="24"/>
      <c r="FZ71" s="24"/>
      <c r="GA71" s="24"/>
      <c r="GB71" s="24"/>
      <c r="GC71" s="24"/>
      <c r="GD71" s="24"/>
      <c r="GE71" s="24"/>
      <c r="GF71" s="24"/>
      <c r="GG71" s="24"/>
      <c r="GH71" s="24"/>
      <c r="GI71" s="24"/>
      <c r="GJ71" s="24"/>
    </row>
    <row r="72" spans="1:192" ht="69.95" customHeight="1">
      <c r="B72" s="66" t="s">
        <v>398</v>
      </c>
      <c r="C72" s="51">
        <v>823</v>
      </c>
      <c r="D72" s="56">
        <v>65</v>
      </c>
      <c r="E72" s="54">
        <f t="shared" si="1"/>
        <v>823</v>
      </c>
      <c r="F72" s="79"/>
      <c r="G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c r="CA72" s="24"/>
      <c r="CB72" s="24"/>
      <c r="CC72" s="24"/>
      <c r="CD72" s="24"/>
      <c r="CE72" s="24"/>
      <c r="CF72" s="24"/>
      <c r="CG72" s="24"/>
      <c r="CH72" s="24"/>
      <c r="CI72" s="24"/>
      <c r="CJ72" s="24"/>
      <c r="CK72" s="24"/>
      <c r="CL72" s="24"/>
      <c r="CM72" s="24"/>
      <c r="CN72" s="24"/>
      <c r="CO72" s="24"/>
      <c r="CP72" s="24"/>
      <c r="CQ72" s="24"/>
      <c r="CR72" s="24"/>
      <c r="CS72" s="24"/>
      <c r="CT72" s="24"/>
      <c r="CU72" s="24"/>
      <c r="CV72" s="24"/>
      <c r="CW72" s="24"/>
      <c r="CX72" s="24"/>
      <c r="CY72" s="24"/>
      <c r="CZ72" s="24"/>
      <c r="DA72" s="24"/>
      <c r="DB72" s="24"/>
      <c r="DC72" s="24"/>
      <c r="DD72" s="24"/>
      <c r="DE72" s="24"/>
      <c r="DF72" s="24"/>
      <c r="DG72" s="24"/>
      <c r="DH72" s="24"/>
      <c r="DI72" s="24"/>
      <c r="DJ72" s="24"/>
      <c r="DK72" s="24"/>
      <c r="DL72" s="24"/>
      <c r="DM72" s="24"/>
      <c r="DN72" s="24"/>
      <c r="DO72" s="24"/>
      <c r="DP72" s="24"/>
      <c r="DQ72" s="24"/>
      <c r="DR72" s="24"/>
      <c r="DS72" s="24"/>
      <c r="DT72" s="24"/>
      <c r="DU72" s="24"/>
      <c r="DV72" s="24"/>
      <c r="DW72" s="24"/>
      <c r="DX72" s="24"/>
      <c r="DY72" s="24"/>
      <c r="DZ72" s="24"/>
      <c r="EA72" s="24"/>
      <c r="EB72" s="24"/>
      <c r="EC72" s="24"/>
      <c r="ED72" s="24"/>
      <c r="EE72" s="24"/>
      <c r="EF72" s="24"/>
      <c r="EG72" s="24"/>
      <c r="EH72" s="24"/>
      <c r="EI72" s="24"/>
      <c r="EJ72" s="24"/>
      <c r="EK72" s="24"/>
      <c r="EL72" s="24"/>
      <c r="EM72" s="24"/>
      <c r="EN72" s="24"/>
      <c r="EO72" s="24"/>
      <c r="EP72" s="24"/>
      <c r="EQ72" s="24"/>
      <c r="ER72" s="24"/>
      <c r="ES72" s="24"/>
      <c r="ET72" s="24"/>
      <c r="EU72" s="24"/>
      <c r="EV72" s="24"/>
      <c r="EW72" s="24"/>
      <c r="EX72" s="24"/>
      <c r="EY72" s="24"/>
      <c r="EZ72" s="24"/>
      <c r="FA72" s="24"/>
      <c r="FB72" s="24"/>
      <c r="FC72" s="24"/>
      <c r="FD72" s="24"/>
      <c r="FE72" s="24"/>
      <c r="FF72" s="24"/>
      <c r="FG72" s="24"/>
      <c r="FH72" s="24"/>
      <c r="FI72" s="24"/>
      <c r="FJ72" s="24"/>
      <c r="FK72" s="24"/>
      <c r="FL72" s="24"/>
      <c r="FM72" s="24"/>
      <c r="FN72" s="24"/>
      <c r="FO72" s="24"/>
      <c r="FP72" s="24"/>
      <c r="FQ72" s="24"/>
      <c r="FR72" s="24"/>
      <c r="FS72" s="24"/>
      <c r="FT72" s="24"/>
      <c r="FU72" s="24"/>
      <c r="FV72" s="24"/>
      <c r="FW72" s="24"/>
      <c r="FX72" s="24"/>
      <c r="FY72" s="24"/>
      <c r="FZ72" s="24"/>
      <c r="GA72" s="24"/>
      <c r="GB72" s="24"/>
      <c r="GC72" s="24"/>
      <c r="GD72" s="24"/>
      <c r="GE72" s="24"/>
      <c r="GF72" s="24"/>
      <c r="GG72" s="24"/>
      <c r="GH72" s="24"/>
      <c r="GI72" s="24"/>
      <c r="GJ72" s="24"/>
    </row>
    <row r="73" spans="1:192" ht="69.95" customHeight="1">
      <c r="B73" s="66" t="s">
        <v>384</v>
      </c>
      <c r="C73" s="51">
        <v>923</v>
      </c>
      <c r="D73" s="56">
        <v>265</v>
      </c>
      <c r="E73" s="54">
        <f t="shared" si="1"/>
        <v>923</v>
      </c>
      <c r="F73" s="79"/>
      <c r="G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c r="CA73" s="24"/>
      <c r="CB73" s="24"/>
      <c r="CC73" s="24"/>
      <c r="CD73" s="24"/>
      <c r="CE73" s="24"/>
      <c r="CF73" s="24"/>
      <c r="CG73" s="24"/>
      <c r="CH73" s="24"/>
      <c r="CI73" s="24"/>
      <c r="CJ73" s="24"/>
      <c r="CK73" s="24"/>
      <c r="CL73" s="24"/>
      <c r="CM73" s="24"/>
      <c r="CN73" s="24"/>
      <c r="CO73" s="24"/>
      <c r="CP73" s="24"/>
      <c r="CQ73" s="24"/>
      <c r="CR73" s="24"/>
      <c r="CS73" s="24"/>
      <c r="CT73" s="24"/>
      <c r="CU73" s="24"/>
      <c r="CV73" s="24"/>
      <c r="CW73" s="24"/>
      <c r="CX73" s="24"/>
      <c r="CY73" s="24"/>
      <c r="CZ73" s="24"/>
      <c r="DA73" s="24"/>
      <c r="DB73" s="24"/>
      <c r="DC73" s="24"/>
      <c r="DD73" s="24"/>
      <c r="DE73" s="24"/>
      <c r="DF73" s="24"/>
      <c r="DG73" s="24"/>
      <c r="DH73" s="24"/>
      <c r="DI73" s="24"/>
      <c r="DJ73" s="24"/>
      <c r="DK73" s="24"/>
      <c r="DL73" s="24"/>
      <c r="DM73" s="24"/>
      <c r="DN73" s="24"/>
      <c r="DO73" s="24"/>
      <c r="DP73" s="24"/>
      <c r="DQ73" s="24"/>
      <c r="DR73" s="24"/>
      <c r="DS73" s="24"/>
      <c r="DT73" s="24"/>
      <c r="DU73" s="24"/>
      <c r="DV73" s="24"/>
      <c r="DW73" s="24"/>
      <c r="DX73" s="24"/>
      <c r="DY73" s="24"/>
      <c r="DZ73" s="24"/>
      <c r="EA73" s="24"/>
      <c r="EB73" s="24"/>
      <c r="EC73" s="24"/>
      <c r="ED73" s="24"/>
      <c r="EE73" s="24"/>
      <c r="EF73" s="24"/>
      <c r="EG73" s="24"/>
      <c r="EH73" s="24"/>
      <c r="EI73" s="24"/>
      <c r="EJ73" s="24"/>
      <c r="EK73" s="24"/>
      <c r="EL73" s="24"/>
      <c r="EM73" s="24"/>
      <c r="EN73" s="24"/>
      <c r="EO73" s="24"/>
      <c r="EP73" s="24"/>
      <c r="EQ73" s="24"/>
      <c r="ER73" s="24"/>
      <c r="ES73" s="24"/>
      <c r="ET73" s="24"/>
      <c r="EU73" s="24"/>
      <c r="EV73" s="24"/>
      <c r="EW73" s="24"/>
      <c r="EX73" s="24"/>
      <c r="EY73" s="24"/>
      <c r="EZ73" s="24"/>
      <c r="FA73" s="24"/>
      <c r="FB73" s="24"/>
      <c r="FC73" s="24"/>
      <c r="FD73" s="24"/>
      <c r="FE73" s="24"/>
      <c r="FF73" s="24"/>
      <c r="FG73" s="24"/>
      <c r="FH73" s="24"/>
      <c r="FI73" s="24"/>
      <c r="FJ73" s="24"/>
      <c r="FK73" s="24"/>
      <c r="FL73" s="24"/>
      <c r="FM73" s="24"/>
      <c r="FN73" s="24"/>
      <c r="FO73" s="24"/>
      <c r="FP73" s="24"/>
      <c r="FQ73" s="24"/>
      <c r="FR73" s="24"/>
      <c r="FS73" s="24"/>
      <c r="FT73" s="24"/>
      <c r="FU73" s="24"/>
      <c r="FV73" s="24"/>
      <c r="FW73" s="24"/>
      <c r="FX73" s="24"/>
      <c r="FY73" s="24"/>
      <c r="FZ73" s="24"/>
      <c r="GA73" s="24"/>
      <c r="GB73" s="24"/>
      <c r="GC73" s="24"/>
      <c r="GD73" s="24"/>
      <c r="GE73" s="24"/>
      <c r="GF73" s="24"/>
      <c r="GG73" s="24"/>
      <c r="GH73" s="24"/>
      <c r="GI73" s="24"/>
      <c r="GJ73" s="24"/>
    </row>
    <row r="74" spans="1:192" ht="69.95" customHeight="1">
      <c r="B74" s="66" t="s">
        <v>360</v>
      </c>
      <c r="C74" s="51">
        <v>947</v>
      </c>
      <c r="D74" s="53" t="s">
        <v>431</v>
      </c>
      <c r="E74" s="54">
        <f t="shared" si="1"/>
        <v>947</v>
      </c>
      <c r="F74" s="79"/>
      <c r="G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c r="CA74" s="24"/>
      <c r="CB74" s="24"/>
      <c r="CC74" s="24"/>
      <c r="CD74" s="24"/>
      <c r="CE74" s="24"/>
      <c r="CF74" s="24"/>
      <c r="CG74" s="24"/>
      <c r="CH74" s="24"/>
      <c r="CI74" s="24"/>
      <c r="CJ74" s="24"/>
      <c r="CK74" s="24"/>
      <c r="CL74" s="24"/>
      <c r="CM74" s="24"/>
      <c r="CN74" s="24"/>
      <c r="CO74" s="24"/>
      <c r="CP74" s="24"/>
      <c r="CQ74" s="24"/>
      <c r="CR74" s="24"/>
      <c r="CS74" s="24"/>
      <c r="CT74" s="24"/>
      <c r="CU74" s="24"/>
      <c r="CV74" s="24"/>
      <c r="CW74" s="24"/>
      <c r="CX74" s="24"/>
      <c r="CY74" s="24"/>
      <c r="CZ74" s="24"/>
      <c r="DA74" s="24"/>
      <c r="DB74" s="24"/>
      <c r="DC74" s="24"/>
      <c r="DD74" s="24"/>
      <c r="DE74" s="24"/>
      <c r="DF74" s="24"/>
      <c r="DG74" s="24"/>
      <c r="DH74" s="24"/>
      <c r="DI74" s="24"/>
      <c r="DJ74" s="24"/>
      <c r="DK74" s="24"/>
      <c r="DL74" s="24"/>
      <c r="DM74" s="24"/>
      <c r="DN74" s="24"/>
      <c r="DO74" s="24"/>
      <c r="DP74" s="24"/>
      <c r="DQ74" s="24"/>
      <c r="DR74" s="24"/>
      <c r="DS74" s="24"/>
      <c r="DT74" s="24"/>
      <c r="DU74" s="24"/>
      <c r="DV74" s="24"/>
      <c r="DW74" s="24"/>
      <c r="DX74" s="24"/>
      <c r="DY74" s="24"/>
      <c r="DZ74" s="24"/>
      <c r="EA74" s="24"/>
      <c r="EB74" s="24"/>
      <c r="EC74" s="24"/>
      <c r="ED74" s="24"/>
      <c r="EE74" s="24"/>
      <c r="EF74" s="24"/>
      <c r="EG74" s="24"/>
      <c r="EH74" s="24"/>
      <c r="EI74" s="24"/>
      <c r="EJ74" s="24"/>
      <c r="EK74" s="24"/>
      <c r="EL74" s="24"/>
      <c r="EM74" s="24"/>
      <c r="EN74" s="24"/>
      <c r="EO74" s="24"/>
      <c r="EP74" s="24"/>
      <c r="EQ74" s="24"/>
      <c r="ER74" s="24"/>
      <c r="ES74" s="24"/>
      <c r="ET74" s="24"/>
      <c r="EU74" s="24"/>
      <c r="EV74" s="24"/>
      <c r="EW74" s="24"/>
      <c r="EX74" s="24"/>
      <c r="EY74" s="24"/>
      <c r="EZ74" s="24"/>
      <c r="FA74" s="24"/>
      <c r="FB74" s="24"/>
      <c r="FC74" s="24"/>
      <c r="FD74" s="24"/>
      <c r="FE74" s="24"/>
      <c r="FF74" s="24"/>
      <c r="FG74" s="24"/>
      <c r="FH74" s="24"/>
      <c r="FI74" s="24"/>
      <c r="FJ74" s="24"/>
      <c r="FK74" s="24"/>
      <c r="FL74" s="24"/>
      <c r="FM74" s="24"/>
      <c r="FN74" s="24"/>
      <c r="FO74" s="24"/>
      <c r="FP74" s="24"/>
      <c r="FQ74" s="24"/>
      <c r="FR74" s="24"/>
      <c r="FS74" s="24"/>
      <c r="FT74" s="24"/>
      <c r="FU74" s="24"/>
      <c r="FV74" s="24"/>
      <c r="FW74" s="24"/>
      <c r="FX74" s="24"/>
      <c r="FY74" s="24"/>
      <c r="FZ74" s="24"/>
      <c r="GA74" s="24"/>
      <c r="GB74" s="24"/>
      <c r="GC74" s="24"/>
      <c r="GD74" s="24"/>
      <c r="GE74" s="24"/>
      <c r="GF74" s="24"/>
      <c r="GG74" s="24"/>
      <c r="GH74" s="24"/>
      <c r="GI74" s="24"/>
      <c r="GJ74" s="24"/>
    </row>
    <row r="75" spans="1:192" ht="69.95" customHeight="1">
      <c r="B75" s="66" t="s">
        <v>385</v>
      </c>
      <c r="C75" s="51">
        <v>989</v>
      </c>
      <c r="D75" s="53" t="s">
        <v>431</v>
      </c>
      <c r="E75" s="54">
        <f t="shared" si="1"/>
        <v>989</v>
      </c>
      <c r="F75" s="79"/>
      <c r="G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c r="CA75" s="24"/>
      <c r="CB75" s="24"/>
      <c r="CC75" s="24"/>
      <c r="CD75" s="24"/>
      <c r="CE75" s="24"/>
      <c r="CF75" s="24"/>
      <c r="CG75" s="24"/>
      <c r="CH75" s="24"/>
      <c r="CI75" s="24"/>
      <c r="CJ75" s="24"/>
      <c r="CK75" s="24"/>
      <c r="CL75" s="24"/>
      <c r="CM75" s="24"/>
      <c r="CN75" s="24"/>
      <c r="CO75" s="24"/>
      <c r="CP75" s="24"/>
      <c r="CQ75" s="24"/>
      <c r="CR75" s="24"/>
      <c r="CS75" s="24"/>
      <c r="CT75" s="24"/>
      <c r="CU75" s="24"/>
      <c r="CV75" s="24"/>
      <c r="CW75" s="24"/>
      <c r="CX75" s="24"/>
      <c r="CY75" s="24"/>
      <c r="CZ75" s="24"/>
      <c r="DA75" s="24"/>
      <c r="DB75" s="24"/>
      <c r="DC75" s="24"/>
      <c r="DD75" s="24"/>
      <c r="DE75" s="24"/>
      <c r="DF75" s="24"/>
      <c r="DG75" s="24"/>
      <c r="DH75" s="24"/>
      <c r="DI75" s="24"/>
      <c r="DJ75" s="24"/>
      <c r="DK75" s="24"/>
      <c r="DL75" s="24"/>
      <c r="DM75" s="24"/>
      <c r="DN75" s="24"/>
      <c r="DO75" s="24"/>
      <c r="DP75" s="24"/>
      <c r="DQ75" s="24"/>
      <c r="DR75" s="24"/>
      <c r="DS75" s="24"/>
      <c r="DT75" s="24"/>
      <c r="DU75" s="24"/>
      <c r="DV75" s="24"/>
      <c r="DW75" s="24"/>
      <c r="DX75" s="24"/>
      <c r="DY75" s="24"/>
      <c r="DZ75" s="24"/>
      <c r="EA75" s="24"/>
      <c r="EB75" s="24"/>
      <c r="EC75" s="24"/>
      <c r="ED75" s="24"/>
      <c r="EE75" s="24"/>
      <c r="EF75" s="24"/>
      <c r="EG75" s="24"/>
      <c r="EH75" s="24"/>
      <c r="EI75" s="24"/>
      <c r="EJ75" s="24"/>
      <c r="EK75" s="24"/>
      <c r="EL75" s="24"/>
      <c r="EM75" s="24"/>
      <c r="EN75" s="24"/>
      <c r="EO75" s="24"/>
      <c r="EP75" s="24"/>
      <c r="EQ75" s="24"/>
      <c r="ER75" s="24"/>
      <c r="ES75" s="24"/>
      <c r="ET75" s="24"/>
      <c r="EU75" s="24"/>
      <c r="EV75" s="24"/>
      <c r="EW75" s="24"/>
      <c r="EX75" s="24"/>
      <c r="EY75" s="24"/>
      <c r="EZ75" s="24"/>
      <c r="FA75" s="24"/>
      <c r="FB75" s="24"/>
      <c r="FC75" s="24"/>
      <c r="FD75" s="24"/>
      <c r="FE75" s="24"/>
      <c r="FF75" s="24"/>
      <c r="FG75" s="24"/>
      <c r="FH75" s="24"/>
      <c r="FI75" s="24"/>
      <c r="FJ75" s="24"/>
      <c r="FK75" s="24"/>
      <c r="FL75" s="24"/>
      <c r="FM75" s="24"/>
      <c r="FN75" s="24"/>
      <c r="FO75" s="24"/>
      <c r="FP75" s="24"/>
      <c r="FQ75" s="24"/>
      <c r="FR75" s="24"/>
      <c r="FS75" s="24"/>
      <c r="FT75" s="24"/>
      <c r="FU75" s="24"/>
      <c r="FV75" s="24"/>
      <c r="FW75" s="24"/>
      <c r="FX75" s="24"/>
      <c r="FY75" s="24"/>
      <c r="FZ75" s="24"/>
      <c r="GA75" s="24"/>
      <c r="GB75" s="24"/>
      <c r="GC75" s="24"/>
      <c r="GD75" s="24"/>
      <c r="GE75" s="24"/>
      <c r="GF75" s="24"/>
      <c r="GG75" s="24"/>
      <c r="GH75" s="24"/>
      <c r="GI75" s="24"/>
      <c r="GJ75" s="24"/>
    </row>
    <row r="76" spans="1:192" ht="69.95" customHeight="1">
      <c r="B76" s="326" t="s">
        <v>381</v>
      </c>
      <c r="C76" s="327"/>
      <c r="D76" s="327"/>
      <c r="E76" s="327"/>
      <c r="F76" s="328"/>
      <c r="G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c r="CA76" s="24"/>
      <c r="CB76" s="24"/>
      <c r="CC76" s="24"/>
      <c r="CD76" s="24"/>
      <c r="CE76" s="24"/>
      <c r="CF76" s="24"/>
      <c r="CG76" s="24"/>
      <c r="CH76" s="24"/>
      <c r="CI76" s="24"/>
      <c r="CJ76" s="24"/>
      <c r="CK76" s="24"/>
      <c r="CL76" s="24"/>
      <c r="CM76" s="24"/>
      <c r="CN76" s="24"/>
      <c r="CO76" s="24"/>
      <c r="CP76" s="24"/>
      <c r="CQ76" s="24"/>
      <c r="CR76" s="24"/>
      <c r="CS76" s="24"/>
      <c r="CT76" s="24"/>
      <c r="CU76" s="24"/>
      <c r="CV76" s="24"/>
      <c r="CW76" s="24"/>
      <c r="CX76" s="24"/>
      <c r="CY76" s="24"/>
      <c r="CZ76" s="24"/>
      <c r="DA76" s="24"/>
      <c r="DB76" s="24"/>
      <c r="DC76" s="24"/>
      <c r="DD76" s="24"/>
      <c r="DE76" s="24"/>
      <c r="DF76" s="24"/>
      <c r="DG76" s="24"/>
      <c r="DH76" s="24"/>
      <c r="DI76" s="24"/>
      <c r="DJ76" s="24"/>
      <c r="DK76" s="24"/>
      <c r="DL76" s="24"/>
      <c r="DM76" s="24"/>
      <c r="DN76" s="24"/>
      <c r="DO76" s="24"/>
      <c r="DP76" s="24"/>
      <c r="DQ76" s="24"/>
      <c r="DR76" s="24"/>
      <c r="DS76" s="24"/>
      <c r="DT76" s="24"/>
      <c r="DU76" s="24"/>
      <c r="DV76" s="24"/>
      <c r="DW76" s="24"/>
      <c r="DX76" s="24"/>
      <c r="DY76" s="24"/>
      <c r="DZ76" s="24"/>
      <c r="EA76" s="24"/>
      <c r="EB76" s="24"/>
      <c r="EC76" s="24"/>
      <c r="ED76" s="24"/>
      <c r="EE76" s="24"/>
      <c r="EF76" s="24"/>
      <c r="EG76" s="24"/>
      <c r="EH76" s="24"/>
      <c r="EI76" s="24"/>
      <c r="EJ76" s="24"/>
      <c r="EK76" s="24"/>
      <c r="EL76" s="24"/>
      <c r="EM76" s="24"/>
      <c r="EN76" s="24"/>
      <c r="EO76" s="24"/>
      <c r="EP76" s="24"/>
      <c r="EQ76" s="24"/>
      <c r="ER76" s="24"/>
      <c r="ES76" s="24"/>
      <c r="ET76" s="24"/>
      <c r="EU76" s="24"/>
      <c r="EV76" s="24"/>
      <c r="EW76" s="24"/>
      <c r="EX76" s="24"/>
      <c r="EY76" s="24"/>
      <c r="EZ76" s="24"/>
      <c r="FA76" s="24"/>
      <c r="FB76" s="24"/>
      <c r="FC76" s="24"/>
      <c r="FD76" s="24"/>
      <c r="FE76" s="24"/>
      <c r="FF76" s="24"/>
      <c r="FG76" s="24"/>
      <c r="FH76" s="24"/>
      <c r="FI76" s="24"/>
      <c r="FJ76" s="24"/>
      <c r="FK76" s="24"/>
      <c r="FL76" s="24"/>
      <c r="FM76" s="24"/>
      <c r="FN76" s="24"/>
      <c r="FO76" s="24"/>
      <c r="FP76" s="24"/>
      <c r="FQ76" s="24"/>
      <c r="FR76" s="24"/>
      <c r="FS76" s="24"/>
      <c r="FT76" s="24"/>
      <c r="FU76" s="24"/>
      <c r="FV76" s="24"/>
      <c r="FW76" s="24"/>
      <c r="FX76" s="24"/>
      <c r="FY76" s="24"/>
      <c r="FZ76" s="24"/>
      <c r="GA76" s="24"/>
      <c r="GB76" s="24"/>
      <c r="GC76" s="24"/>
      <c r="GD76" s="24"/>
      <c r="GE76" s="24"/>
      <c r="GF76" s="24"/>
      <c r="GG76" s="24"/>
      <c r="GH76" s="24"/>
      <c r="GI76" s="24"/>
      <c r="GJ76" s="24"/>
    </row>
    <row r="77" spans="1:192" ht="69.95" customHeight="1">
      <c r="B77" s="66" t="s">
        <v>367</v>
      </c>
      <c r="C77" s="51">
        <v>108</v>
      </c>
      <c r="D77" s="53" t="s">
        <v>431</v>
      </c>
      <c r="E77" s="54">
        <f t="shared" ref="E77:E82" si="2">C77</f>
        <v>108</v>
      </c>
      <c r="F77" s="79"/>
      <c r="G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c r="CA77" s="24"/>
      <c r="CB77" s="24"/>
      <c r="CC77" s="24"/>
      <c r="CD77" s="24"/>
      <c r="CE77" s="24"/>
      <c r="CF77" s="24"/>
      <c r="CG77" s="24"/>
      <c r="CH77" s="24"/>
      <c r="CI77" s="24"/>
      <c r="CJ77" s="24"/>
      <c r="CK77" s="24"/>
      <c r="CL77" s="24"/>
      <c r="CM77" s="24"/>
      <c r="CN77" s="24"/>
      <c r="CO77" s="24"/>
      <c r="CP77" s="24"/>
      <c r="CQ77" s="24"/>
      <c r="CR77" s="24"/>
      <c r="CS77" s="24"/>
      <c r="CT77" s="24"/>
      <c r="CU77" s="24"/>
      <c r="CV77" s="24"/>
      <c r="CW77" s="24"/>
      <c r="CX77" s="24"/>
      <c r="CY77" s="24"/>
      <c r="CZ77" s="24"/>
      <c r="DA77" s="24"/>
      <c r="DB77" s="24"/>
      <c r="DC77" s="24"/>
      <c r="DD77" s="24"/>
      <c r="DE77" s="24"/>
      <c r="DF77" s="24"/>
      <c r="DG77" s="24"/>
      <c r="DH77" s="24"/>
      <c r="DI77" s="24"/>
      <c r="DJ77" s="24"/>
      <c r="DK77" s="24"/>
      <c r="DL77" s="24"/>
      <c r="DM77" s="24"/>
      <c r="DN77" s="24"/>
      <c r="DO77" s="24"/>
      <c r="DP77" s="24"/>
      <c r="DQ77" s="24"/>
      <c r="DR77" s="24"/>
      <c r="DS77" s="24"/>
      <c r="DT77" s="24"/>
      <c r="DU77" s="24"/>
      <c r="DV77" s="24"/>
      <c r="DW77" s="24"/>
      <c r="DX77" s="24"/>
      <c r="DY77" s="24"/>
      <c r="DZ77" s="24"/>
      <c r="EA77" s="24"/>
      <c r="EB77" s="24"/>
      <c r="EC77" s="24"/>
      <c r="ED77" s="24"/>
      <c r="EE77" s="24"/>
      <c r="EF77" s="24"/>
      <c r="EG77" s="24"/>
      <c r="EH77" s="24"/>
      <c r="EI77" s="24"/>
      <c r="EJ77" s="24"/>
      <c r="EK77" s="24"/>
      <c r="EL77" s="24"/>
      <c r="EM77" s="24"/>
      <c r="EN77" s="24"/>
      <c r="EO77" s="24"/>
      <c r="EP77" s="24"/>
      <c r="EQ77" s="24"/>
      <c r="ER77" s="24"/>
      <c r="ES77" s="24"/>
      <c r="ET77" s="24"/>
      <c r="EU77" s="24"/>
      <c r="EV77" s="24"/>
      <c r="EW77" s="24"/>
      <c r="EX77" s="24"/>
      <c r="EY77" s="24"/>
      <c r="EZ77" s="24"/>
      <c r="FA77" s="24"/>
      <c r="FB77" s="24"/>
      <c r="FC77" s="24"/>
      <c r="FD77" s="24"/>
      <c r="FE77" s="24"/>
      <c r="FF77" s="24"/>
      <c r="FG77" s="24"/>
      <c r="FH77" s="24"/>
      <c r="FI77" s="24"/>
      <c r="FJ77" s="24"/>
      <c r="FK77" s="24"/>
      <c r="FL77" s="24"/>
      <c r="FM77" s="24"/>
      <c r="FN77" s="24"/>
      <c r="FO77" s="24"/>
      <c r="FP77" s="24"/>
      <c r="FQ77" s="24"/>
      <c r="FR77" s="24"/>
      <c r="FS77" s="24"/>
      <c r="FT77" s="24"/>
      <c r="FU77" s="24"/>
      <c r="FV77" s="24"/>
      <c r="FW77" s="24"/>
      <c r="FX77" s="24"/>
      <c r="FY77" s="24"/>
      <c r="FZ77" s="24"/>
      <c r="GA77" s="24"/>
      <c r="GB77" s="24"/>
      <c r="GC77" s="24"/>
      <c r="GD77" s="24"/>
      <c r="GE77" s="24"/>
      <c r="GF77" s="24"/>
      <c r="GG77" s="24"/>
      <c r="GH77" s="24"/>
      <c r="GI77" s="24"/>
      <c r="GJ77" s="24"/>
    </row>
    <row r="78" spans="1:192" s="25" customFormat="1" ht="69.95" customHeight="1">
      <c r="B78" s="66" t="s">
        <v>368</v>
      </c>
      <c r="C78" s="51" t="s">
        <v>611</v>
      </c>
      <c r="D78" s="56">
        <v>0</v>
      </c>
      <c r="E78" s="54" t="str">
        <f t="shared" si="2"/>
        <v>4WQ</v>
      </c>
      <c r="F78" s="79"/>
      <c r="G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c r="CA78" s="24"/>
      <c r="CB78" s="24"/>
      <c r="CC78" s="24"/>
      <c r="CD78" s="24"/>
      <c r="CE78" s="24"/>
      <c r="CF78" s="24"/>
      <c r="CG78" s="24"/>
      <c r="CH78" s="24"/>
      <c r="CI78" s="24"/>
      <c r="CJ78" s="24"/>
      <c r="CK78" s="24"/>
      <c r="CL78" s="24"/>
      <c r="CM78" s="24"/>
      <c r="CN78" s="24"/>
      <c r="CO78" s="24"/>
      <c r="CP78" s="24"/>
      <c r="CQ78" s="24"/>
      <c r="CR78" s="24"/>
      <c r="CS78" s="24"/>
      <c r="CT78" s="24"/>
      <c r="CU78" s="24"/>
      <c r="CV78" s="24"/>
      <c r="CW78" s="24"/>
      <c r="CX78" s="24"/>
      <c r="CY78" s="24"/>
      <c r="CZ78" s="24"/>
      <c r="DA78" s="24"/>
      <c r="DB78" s="24"/>
      <c r="DC78" s="24"/>
      <c r="DD78" s="24"/>
      <c r="DE78" s="24"/>
      <c r="DF78" s="24"/>
      <c r="DG78" s="24"/>
      <c r="DH78" s="24"/>
      <c r="DI78" s="24"/>
      <c r="DJ78" s="24"/>
      <c r="DK78" s="24"/>
      <c r="DL78" s="24"/>
      <c r="DM78" s="24"/>
      <c r="DN78" s="24"/>
      <c r="DO78" s="24"/>
      <c r="DP78" s="24"/>
      <c r="DQ78" s="24"/>
      <c r="DR78" s="24"/>
      <c r="DS78" s="24"/>
      <c r="DT78" s="24"/>
      <c r="DU78" s="24"/>
      <c r="DV78" s="24"/>
      <c r="DW78" s="24"/>
      <c r="DX78" s="24"/>
      <c r="DY78" s="24"/>
      <c r="DZ78" s="24"/>
      <c r="EA78" s="24"/>
      <c r="EB78" s="24"/>
      <c r="EC78" s="24"/>
      <c r="ED78" s="24"/>
      <c r="EE78" s="24"/>
      <c r="EF78" s="24"/>
      <c r="EG78" s="24"/>
      <c r="EH78" s="24"/>
      <c r="EI78" s="24"/>
      <c r="EJ78" s="24"/>
      <c r="EK78" s="24"/>
      <c r="EL78" s="24"/>
      <c r="EM78" s="24"/>
      <c r="EN78" s="24"/>
      <c r="EO78" s="24"/>
      <c r="EP78" s="24"/>
      <c r="EQ78" s="24"/>
      <c r="ER78" s="24"/>
      <c r="ES78" s="24"/>
      <c r="ET78" s="24"/>
      <c r="EU78" s="24"/>
      <c r="EV78" s="24"/>
      <c r="EW78" s="24"/>
      <c r="EX78" s="24"/>
      <c r="EY78" s="24"/>
      <c r="EZ78" s="24"/>
      <c r="FA78" s="24"/>
      <c r="FB78" s="24"/>
      <c r="FC78" s="24"/>
      <c r="FD78" s="24"/>
      <c r="FE78" s="24"/>
      <c r="FF78" s="24"/>
      <c r="FG78" s="24"/>
      <c r="FH78" s="24"/>
      <c r="FI78" s="24"/>
      <c r="FJ78" s="24"/>
      <c r="FK78" s="24"/>
      <c r="FL78" s="24"/>
      <c r="FM78" s="24"/>
      <c r="FN78" s="24"/>
      <c r="FO78" s="24"/>
      <c r="FP78" s="24"/>
      <c r="FQ78" s="24"/>
      <c r="FR78" s="24"/>
      <c r="FS78" s="24"/>
      <c r="FT78" s="24"/>
      <c r="FU78" s="24"/>
      <c r="FV78" s="24"/>
      <c r="FW78" s="24"/>
      <c r="FX78" s="24"/>
      <c r="FY78" s="24"/>
      <c r="FZ78" s="24"/>
      <c r="GA78" s="24"/>
      <c r="GB78" s="24"/>
      <c r="GC78" s="24"/>
      <c r="GD78" s="24"/>
      <c r="GE78" s="24"/>
      <c r="GF78" s="24"/>
      <c r="GG78" s="24"/>
      <c r="GH78" s="24"/>
      <c r="GI78" s="24"/>
      <c r="GJ78" s="24"/>
    </row>
    <row r="79" spans="1:192" ht="69.95" customHeight="1">
      <c r="B79" s="66" t="s">
        <v>369</v>
      </c>
      <c r="C79" s="51">
        <v>431</v>
      </c>
      <c r="D79" s="56">
        <v>620</v>
      </c>
      <c r="E79" s="54">
        <f t="shared" si="2"/>
        <v>431</v>
      </c>
      <c r="F79" s="79"/>
      <c r="G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c r="CA79" s="24"/>
      <c r="CB79" s="24"/>
      <c r="CC79" s="24"/>
      <c r="CD79" s="24"/>
      <c r="CE79" s="24"/>
      <c r="CF79" s="24"/>
      <c r="CG79" s="24"/>
      <c r="CH79" s="24"/>
      <c r="CI79" s="24"/>
      <c r="CJ79" s="24"/>
      <c r="CK79" s="24"/>
      <c r="CL79" s="24"/>
      <c r="CM79" s="24"/>
      <c r="CN79" s="24"/>
      <c r="CO79" s="24"/>
      <c r="CP79" s="24"/>
      <c r="CQ79" s="24"/>
      <c r="CR79" s="24"/>
      <c r="CS79" s="24"/>
      <c r="CT79" s="24"/>
      <c r="CU79" s="24"/>
      <c r="CV79" s="24"/>
      <c r="CW79" s="24"/>
      <c r="CX79" s="24"/>
      <c r="CY79" s="24"/>
      <c r="CZ79" s="24"/>
      <c r="DA79" s="24"/>
      <c r="DB79" s="24"/>
      <c r="DC79" s="24"/>
      <c r="DD79" s="24"/>
      <c r="DE79" s="24"/>
      <c r="DF79" s="24"/>
      <c r="DG79" s="24"/>
      <c r="DH79" s="24"/>
      <c r="DI79" s="24"/>
      <c r="DJ79" s="24"/>
      <c r="DK79" s="24"/>
      <c r="DL79" s="24"/>
      <c r="DM79" s="24"/>
      <c r="DN79" s="24"/>
      <c r="DO79" s="24"/>
      <c r="DP79" s="24"/>
      <c r="DQ79" s="24"/>
      <c r="DR79" s="24"/>
      <c r="DS79" s="24"/>
      <c r="DT79" s="24"/>
      <c r="DU79" s="24"/>
      <c r="DV79" s="24"/>
      <c r="DW79" s="24"/>
      <c r="DX79" s="24"/>
      <c r="DY79" s="24"/>
      <c r="DZ79" s="24"/>
      <c r="EA79" s="24"/>
      <c r="EB79" s="24"/>
      <c r="EC79" s="24"/>
      <c r="ED79" s="24"/>
      <c r="EE79" s="24"/>
      <c r="EF79" s="24"/>
      <c r="EG79" s="24"/>
      <c r="EH79" s="24"/>
      <c r="EI79" s="24"/>
      <c r="EJ79" s="24"/>
      <c r="EK79" s="24"/>
      <c r="EL79" s="24"/>
      <c r="EM79" s="24"/>
      <c r="EN79" s="24"/>
      <c r="EO79" s="24"/>
      <c r="EP79" s="24"/>
      <c r="EQ79" s="24"/>
      <c r="ER79" s="24"/>
      <c r="ES79" s="24"/>
      <c r="ET79" s="24"/>
      <c r="EU79" s="24"/>
      <c r="EV79" s="24"/>
      <c r="EW79" s="24"/>
      <c r="EX79" s="24"/>
      <c r="EY79" s="24"/>
      <c r="EZ79" s="24"/>
      <c r="FA79" s="24"/>
      <c r="FB79" s="24"/>
      <c r="FC79" s="24"/>
      <c r="FD79" s="24"/>
      <c r="FE79" s="24"/>
      <c r="FF79" s="24"/>
      <c r="FG79" s="24"/>
      <c r="FH79" s="24"/>
      <c r="FI79" s="24"/>
      <c r="FJ79" s="24"/>
      <c r="FK79" s="24"/>
      <c r="FL79" s="24"/>
      <c r="FM79" s="24"/>
      <c r="FN79" s="24"/>
      <c r="FO79" s="24"/>
      <c r="FP79" s="24"/>
      <c r="FQ79" s="24"/>
      <c r="FR79" s="24"/>
      <c r="FS79" s="24"/>
      <c r="FT79" s="24"/>
      <c r="FU79" s="24"/>
      <c r="FV79" s="24"/>
      <c r="FW79" s="24"/>
      <c r="FX79" s="24"/>
      <c r="FY79" s="24"/>
      <c r="FZ79" s="24"/>
      <c r="GA79" s="24"/>
      <c r="GB79" s="24"/>
      <c r="GC79" s="24"/>
      <c r="GD79" s="24"/>
      <c r="GE79" s="24"/>
      <c r="GF79" s="24"/>
      <c r="GG79" s="24"/>
      <c r="GH79" s="24"/>
      <c r="GI79" s="24"/>
      <c r="GJ79" s="24"/>
    </row>
    <row r="80" spans="1:192" ht="69.95" customHeight="1">
      <c r="B80" s="66" t="s">
        <v>370</v>
      </c>
      <c r="C80" s="51">
        <v>432</v>
      </c>
      <c r="D80" s="56">
        <v>620</v>
      </c>
      <c r="E80" s="54">
        <f t="shared" si="2"/>
        <v>432</v>
      </c>
      <c r="F80" s="79"/>
      <c r="G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24"/>
      <c r="CS80" s="24"/>
      <c r="CT80" s="24"/>
      <c r="CU80" s="24"/>
      <c r="CV80" s="24"/>
      <c r="CW80" s="24"/>
      <c r="CX80" s="24"/>
      <c r="CY80" s="24"/>
      <c r="CZ80" s="24"/>
      <c r="DA80" s="24"/>
      <c r="DB80" s="24"/>
      <c r="DC80" s="24"/>
      <c r="DD80" s="24"/>
      <c r="DE80" s="24"/>
      <c r="DF80" s="24"/>
      <c r="DG80" s="24"/>
      <c r="DH80" s="24"/>
      <c r="DI80" s="24"/>
      <c r="DJ80" s="24"/>
      <c r="DK80" s="24"/>
      <c r="DL80" s="24"/>
      <c r="DM80" s="24"/>
      <c r="DN80" s="24"/>
      <c r="DO80" s="24"/>
      <c r="DP80" s="24"/>
      <c r="DQ80" s="24"/>
      <c r="DR80" s="24"/>
      <c r="DS80" s="24"/>
      <c r="DT80" s="24"/>
      <c r="DU80" s="24"/>
      <c r="DV80" s="24"/>
      <c r="DW80" s="24"/>
      <c r="DX80" s="24"/>
      <c r="DY80" s="24"/>
      <c r="DZ80" s="24"/>
      <c r="EA80" s="24"/>
      <c r="EB80" s="24"/>
      <c r="EC80" s="24"/>
      <c r="ED80" s="24"/>
      <c r="EE80" s="24"/>
      <c r="EF80" s="24"/>
      <c r="EG80" s="24"/>
      <c r="EH80" s="24"/>
      <c r="EI80" s="24"/>
      <c r="EJ80" s="24"/>
      <c r="EK80" s="24"/>
      <c r="EL80" s="24"/>
      <c r="EM80" s="24"/>
      <c r="EN80" s="24"/>
      <c r="EO80" s="24"/>
      <c r="EP80" s="24"/>
      <c r="EQ80" s="24"/>
      <c r="ER80" s="24"/>
      <c r="ES80" s="24"/>
      <c r="ET80" s="24"/>
      <c r="EU80" s="24"/>
      <c r="EV80" s="24"/>
      <c r="EW80" s="24"/>
      <c r="EX80" s="24"/>
      <c r="EY80" s="24"/>
      <c r="EZ80" s="24"/>
      <c r="FA80" s="24"/>
      <c r="FB80" s="24"/>
      <c r="FC80" s="24"/>
      <c r="FD80" s="24"/>
      <c r="FE80" s="24"/>
      <c r="FF80" s="24"/>
      <c r="FG80" s="24"/>
      <c r="FH80" s="24"/>
      <c r="FI80" s="24"/>
      <c r="FJ80" s="24"/>
      <c r="FK80" s="24"/>
      <c r="FL80" s="24"/>
      <c r="FM80" s="24"/>
      <c r="FN80" s="24"/>
      <c r="FO80" s="24"/>
      <c r="FP80" s="24"/>
      <c r="FQ80" s="24"/>
      <c r="FR80" s="24"/>
      <c r="FS80" s="24"/>
      <c r="FT80" s="24"/>
      <c r="FU80" s="24"/>
      <c r="FV80" s="24"/>
      <c r="FW80" s="24"/>
      <c r="FX80" s="24"/>
      <c r="FY80" s="24"/>
      <c r="FZ80" s="24"/>
      <c r="GA80" s="24"/>
      <c r="GB80" s="24"/>
      <c r="GC80" s="24"/>
      <c r="GD80" s="24"/>
      <c r="GE80" s="24"/>
      <c r="GF80" s="24"/>
      <c r="GG80" s="24"/>
      <c r="GH80" s="24"/>
      <c r="GI80" s="24"/>
      <c r="GJ80" s="24"/>
    </row>
    <row r="81" spans="2:192" ht="69.95" customHeight="1">
      <c r="B81" s="66" t="s">
        <v>371</v>
      </c>
      <c r="C81" s="51">
        <v>439</v>
      </c>
      <c r="D81" s="56">
        <v>935</v>
      </c>
      <c r="E81" s="54">
        <f t="shared" si="2"/>
        <v>439</v>
      </c>
      <c r="F81" s="79"/>
      <c r="G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24"/>
      <c r="CS81" s="24"/>
      <c r="CT81" s="24"/>
      <c r="CU81" s="24"/>
      <c r="CV81" s="24"/>
      <c r="CW81" s="24"/>
      <c r="CX81" s="24"/>
      <c r="CY81" s="24"/>
      <c r="CZ81" s="24"/>
      <c r="DA81" s="24"/>
      <c r="DB81" s="24"/>
      <c r="DC81" s="24"/>
      <c r="DD81" s="24"/>
      <c r="DE81" s="24"/>
      <c r="DF81" s="24"/>
      <c r="DG81" s="24"/>
      <c r="DH81" s="24"/>
      <c r="DI81" s="24"/>
      <c r="DJ81" s="24"/>
      <c r="DK81" s="24"/>
      <c r="DL81" s="24"/>
      <c r="DM81" s="24"/>
      <c r="DN81" s="24"/>
      <c r="DO81" s="24"/>
      <c r="DP81" s="24"/>
      <c r="DQ81" s="24"/>
      <c r="DR81" s="24"/>
      <c r="DS81" s="24"/>
      <c r="DT81" s="24"/>
      <c r="DU81" s="24"/>
      <c r="DV81" s="24"/>
      <c r="DW81" s="24"/>
      <c r="DX81" s="24"/>
      <c r="DY81" s="24"/>
      <c r="DZ81" s="24"/>
      <c r="EA81" s="24"/>
      <c r="EB81" s="24"/>
      <c r="EC81" s="24"/>
      <c r="ED81" s="24"/>
      <c r="EE81" s="24"/>
      <c r="EF81" s="24"/>
      <c r="EG81" s="24"/>
      <c r="EH81" s="24"/>
      <c r="EI81" s="24"/>
      <c r="EJ81" s="24"/>
      <c r="EK81" s="24"/>
      <c r="EL81" s="24"/>
      <c r="EM81" s="24"/>
      <c r="EN81" s="24"/>
      <c r="EO81" s="24"/>
      <c r="EP81" s="24"/>
      <c r="EQ81" s="24"/>
      <c r="ER81" s="24"/>
      <c r="ES81" s="24"/>
      <c r="ET81" s="24"/>
      <c r="EU81" s="24"/>
      <c r="EV81" s="24"/>
      <c r="EW81" s="24"/>
      <c r="EX81" s="24"/>
      <c r="EY81" s="24"/>
      <c r="EZ81" s="24"/>
      <c r="FA81" s="24"/>
      <c r="FB81" s="24"/>
      <c r="FC81" s="24"/>
      <c r="FD81" s="24"/>
      <c r="FE81" s="24"/>
      <c r="FF81" s="24"/>
      <c r="FG81" s="24"/>
      <c r="FH81" s="24"/>
      <c r="FI81" s="24"/>
      <c r="FJ81" s="24"/>
      <c r="FK81" s="24"/>
      <c r="FL81" s="24"/>
      <c r="FM81" s="24"/>
      <c r="FN81" s="24"/>
      <c r="FO81" s="24"/>
      <c r="FP81" s="24"/>
      <c r="FQ81" s="24"/>
      <c r="FR81" s="24"/>
      <c r="FS81" s="24"/>
      <c r="FT81" s="24"/>
      <c r="FU81" s="24"/>
      <c r="FV81" s="24"/>
      <c r="FW81" s="24"/>
      <c r="FX81" s="24"/>
      <c r="FY81" s="24"/>
      <c r="FZ81" s="24"/>
      <c r="GA81" s="24"/>
      <c r="GB81" s="24"/>
      <c r="GC81" s="24"/>
      <c r="GD81" s="24"/>
      <c r="GE81" s="24"/>
      <c r="GF81" s="24"/>
      <c r="GG81" s="24"/>
      <c r="GH81" s="24"/>
      <c r="GI81" s="24"/>
      <c r="GJ81" s="24"/>
    </row>
    <row r="82" spans="2:192" s="238" customFormat="1" ht="69.95" customHeight="1">
      <c r="B82" s="66" t="s">
        <v>166</v>
      </c>
      <c r="C82" s="51" t="s">
        <v>571</v>
      </c>
      <c r="D82" s="56">
        <v>935</v>
      </c>
      <c r="E82" s="54" t="str">
        <f t="shared" si="2"/>
        <v>4AY</v>
      </c>
      <c r="F82" s="146" t="s">
        <v>660</v>
      </c>
    </row>
    <row r="83" spans="2:192" ht="69.95" customHeight="1">
      <c r="B83" s="326" t="s">
        <v>382</v>
      </c>
      <c r="C83" s="327"/>
      <c r="D83" s="327"/>
      <c r="E83" s="327"/>
      <c r="F83" s="328"/>
      <c r="G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c r="CA83" s="24"/>
      <c r="CB83" s="24"/>
      <c r="CC83" s="24"/>
      <c r="CD83" s="24"/>
      <c r="CE83" s="24"/>
      <c r="CF83" s="24"/>
      <c r="CG83" s="24"/>
      <c r="CH83" s="24"/>
      <c r="CI83" s="24"/>
      <c r="CJ83" s="24"/>
      <c r="CK83" s="24"/>
      <c r="CL83" s="24"/>
      <c r="CM83" s="24"/>
      <c r="CN83" s="24"/>
      <c r="CO83" s="24"/>
      <c r="CP83" s="24"/>
      <c r="CQ83" s="24"/>
      <c r="CR83" s="24"/>
      <c r="CS83" s="24"/>
      <c r="CT83" s="24"/>
      <c r="CU83" s="24"/>
      <c r="CV83" s="24"/>
      <c r="CW83" s="24"/>
      <c r="CX83" s="24"/>
      <c r="CY83" s="24"/>
      <c r="CZ83" s="24"/>
      <c r="DA83" s="24"/>
      <c r="DB83" s="24"/>
      <c r="DC83" s="24"/>
      <c r="DD83" s="24"/>
      <c r="DE83" s="24"/>
      <c r="DF83" s="24"/>
      <c r="DG83" s="24"/>
      <c r="DH83" s="24"/>
      <c r="DI83" s="24"/>
      <c r="DJ83" s="24"/>
      <c r="DK83" s="24"/>
      <c r="DL83" s="24"/>
      <c r="DM83" s="24"/>
      <c r="DN83" s="24"/>
      <c r="DO83" s="24"/>
      <c r="DP83" s="24"/>
      <c r="DQ83" s="24"/>
      <c r="DR83" s="24"/>
      <c r="DS83" s="24"/>
      <c r="DT83" s="24"/>
      <c r="DU83" s="24"/>
      <c r="DV83" s="24"/>
      <c r="DW83" s="24"/>
      <c r="DX83" s="24"/>
      <c r="DY83" s="24"/>
      <c r="DZ83" s="24"/>
      <c r="EA83" s="24"/>
      <c r="EB83" s="24"/>
      <c r="EC83" s="24"/>
      <c r="ED83" s="24"/>
      <c r="EE83" s="24"/>
      <c r="EF83" s="24"/>
      <c r="EG83" s="24"/>
      <c r="EH83" s="24"/>
      <c r="EI83" s="24"/>
      <c r="EJ83" s="24"/>
      <c r="EK83" s="24"/>
      <c r="EL83" s="24"/>
      <c r="EM83" s="24"/>
      <c r="EN83" s="24"/>
      <c r="EO83" s="24"/>
      <c r="EP83" s="24"/>
      <c r="EQ83" s="24"/>
      <c r="ER83" s="24"/>
      <c r="ES83" s="24"/>
      <c r="ET83" s="24"/>
      <c r="EU83" s="24"/>
      <c r="EV83" s="24"/>
      <c r="EW83" s="24"/>
      <c r="EX83" s="24"/>
      <c r="EY83" s="24"/>
      <c r="EZ83" s="24"/>
      <c r="FA83" s="24"/>
      <c r="FB83" s="24"/>
      <c r="FC83" s="24"/>
      <c r="FD83" s="24"/>
      <c r="FE83" s="24"/>
      <c r="FF83" s="24"/>
      <c r="FG83" s="24"/>
      <c r="FH83" s="24"/>
      <c r="FI83" s="24"/>
      <c r="FJ83" s="24"/>
      <c r="FK83" s="24"/>
      <c r="FL83" s="24"/>
      <c r="FM83" s="24"/>
      <c r="FN83" s="24"/>
      <c r="FO83" s="24"/>
      <c r="FP83" s="24"/>
      <c r="FQ83" s="24"/>
      <c r="FR83" s="24"/>
      <c r="FS83" s="24"/>
      <c r="FT83" s="24"/>
      <c r="FU83" s="24"/>
      <c r="FV83" s="24"/>
      <c r="FW83" s="24"/>
      <c r="FX83" s="24"/>
      <c r="FY83" s="24"/>
      <c r="FZ83" s="24"/>
      <c r="GA83" s="24"/>
      <c r="GB83" s="24"/>
      <c r="GC83" s="24"/>
      <c r="GD83" s="24"/>
      <c r="GE83" s="24"/>
      <c r="GF83" s="24"/>
      <c r="GG83" s="24"/>
      <c r="GH83" s="24"/>
      <c r="GI83" s="24"/>
      <c r="GJ83" s="24"/>
    </row>
    <row r="84" spans="2:192" ht="111" customHeight="1">
      <c r="B84" s="129" t="s">
        <v>442</v>
      </c>
      <c r="C84" s="81" t="s">
        <v>466</v>
      </c>
      <c r="D84" s="56">
        <v>935</v>
      </c>
      <c r="E84" s="81" t="s">
        <v>466</v>
      </c>
      <c r="F84" s="79" t="s">
        <v>388</v>
      </c>
      <c r="G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c r="CA84" s="24"/>
      <c r="CB84" s="24"/>
      <c r="CC84" s="24"/>
      <c r="CD84" s="24"/>
      <c r="CE84" s="24"/>
      <c r="CF84" s="24"/>
      <c r="CG84" s="24"/>
      <c r="CH84" s="24"/>
      <c r="CI84" s="24"/>
      <c r="CJ84" s="24"/>
      <c r="CK84" s="24"/>
      <c r="CL84" s="24"/>
      <c r="CM84" s="24"/>
      <c r="CN84" s="24"/>
      <c r="CO84" s="24"/>
      <c r="CP84" s="24"/>
      <c r="CQ84" s="24"/>
      <c r="CR84" s="24"/>
      <c r="CS84" s="24"/>
      <c r="CT84" s="24"/>
      <c r="CU84" s="24"/>
      <c r="CV84" s="24"/>
      <c r="CW84" s="24"/>
      <c r="CX84" s="24"/>
      <c r="CY84" s="24"/>
      <c r="CZ84" s="24"/>
      <c r="DA84" s="24"/>
      <c r="DB84" s="24"/>
      <c r="DC84" s="24"/>
      <c r="DD84" s="24"/>
      <c r="DE84" s="24"/>
      <c r="DF84" s="24"/>
      <c r="DG84" s="24"/>
      <c r="DH84" s="24"/>
      <c r="DI84" s="24"/>
      <c r="DJ84" s="24"/>
      <c r="DK84" s="24"/>
      <c r="DL84" s="24"/>
      <c r="DM84" s="24"/>
      <c r="DN84" s="24"/>
      <c r="DO84" s="24"/>
      <c r="DP84" s="24"/>
      <c r="DQ84" s="24"/>
      <c r="DR84" s="24"/>
      <c r="DS84" s="24"/>
      <c r="DT84" s="24"/>
      <c r="DU84" s="24"/>
      <c r="DV84" s="24"/>
      <c r="DW84" s="24"/>
      <c r="DX84" s="24"/>
      <c r="DY84" s="24"/>
      <c r="DZ84" s="24"/>
      <c r="EA84" s="24"/>
      <c r="EB84" s="24"/>
      <c r="EC84" s="24"/>
      <c r="ED84" s="24"/>
      <c r="EE84" s="24"/>
      <c r="EF84" s="24"/>
      <c r="EG84" s="24"/>
      <c r="EH84" s="24"/>
      <c r="EI84" s="24"/>
      <c r="EJ84" s="24"/>
      <c r="EK84" s="24"/>
      <c r="EL84" s="24"/>
      <c r="EM84" s="24"/>
      <c r="EN84" s="24"/>
      <c r="EO84" s="24"/>
      <c r="EP84" s="24"/>
      <c r="EQ84" s="24"/>
      <c r="ER84" s="24"/>
      <c r="ES84" s="24"/>
      <c r="ET84" s="24"/>
      <c r="EU84" s="24"/>
      <c r="EV84" s="24"/>
      <c r="EW84" s="24"/>
      <c r="EX84" s="24"/>
      <c r="EY84" s="24"/>
      <c r="EZ84" s="24"/>
      <c r="FA84" s="24"/>
      <c r="FB84" s="24"/>
      <c r="FC84" s="24"/>
      <c r="FD84" s="24"/>
      <c r="FE84" s="24"/>
      <c r="FF84" s="24"/>
      <c r="FG84" s="24"/>
      <c r="FH84" s="24"/>
      <c r="FI84" s="24"/>
      <c r="FJ84" s="24"/>
      <c r="FK84" s="24"/>
      <c r="FL84" s="24"/>
      <c r="FM84" s="24"/>
      <c r="FN84" s="24"/>
      <c r="FO84" s="24"/>
      <c r="FP84" s="24"/>
      <c r="FQ84" s="24"/>
      <c r="FR84" s="24"/>
      <c r="FS84" s="24"/>
      <c r="FT84" s="24"/>
      <c r="FU84" s="24"/>
      <c r="FV84" s="24"/>
      <c r="FW84" s="24"/>
      <c r="FX84" s="24"/>
      <c r="FY84" s="24"/>
      <c r="FZ84" s="24"/>
      <c r="GA84" s="24"/>
      <c r="GB84" s="24"/>
      <c r="GC84" s="24"/>
      <c r="GD84" s="24"/>
      <c r="GE84" s="24"/>
      <c r="GF84" s="24"/>
      <c r="GG84" s="24"/>
      <c r="GH84" s="24"/>
      <c r="GI84" s="24"/>
      <c r="GJ84" s="24"/>
    </row>
    <row r="85" spans="2:192" ht="86.25" customHeight="1">
      <c r="B85" s="129" t="s">
        <v>450</v>
      </c>
      <c r="C85" s="51" t="s">
        <v>415</v>
      </c>
      <c r="D85" s="56">
        <v>265</v>
      </c>
      <c r="E85" s="54" t="str">
        <f>C85</f>
        <v>5C5</v>
      </c>
      <c r="F85" s="79"/>
      <c r="G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c r="CA85" s="24"/>
      <c r="CB85" s="24"/>
      <c r="CC85" s="24"/>
      <c r="CD85" s="24"/>
      <c r="CE85" s="24"/>
      <c r="CF85" s="24"/>
      <c r="CG85" s="24"/>
      <c r="CH85" s="24"/>
      <c r="CI85" s="24"/>
      <c r="CJ85" s="24"/>
      <c r="CK85" s="24"/>
      <c r="CL85" s="24"/>
      <c r="CM85" s="24"/>
      <c r="CN85" s="24"/>
      <c r="CO85" s="24"/>
      <c r="CP85" s="24"/>
      <c r="CQ85" s="24"/>
      <c r="CR85" s="24"/>
      <c r="CS85" s="24"/>
      <c r="CT85" s="24"/>
      <c r="CU85" s="24"/>
      <c r="CV85" s="24"/>
      <c r="CW85" s="24"/>
      <c r="CX85" s="24"/>
      <c r="CY85" s="24"/>
      <c r="CZ85" s="24"/>
      <c r="DA85" s="24"/>
      <c r="DB85" s="24"/>
      <c r="DC85" s="24"/>
      <c r="DD85" s="24"/>
      <c r="DE85" s="24"/>
      <c r="DF85" s="24"/>
      <c r="DG85" s="24"/>
      <c r="DH85" s="24"/>
      <c r="DI85" s="24"/>
      <c r="DJ85" s="24"/>
      <c r="DK85" s="24"/>
      <c r="DL85" s="24"/>
      <c r="DM85" s="24"/>
      <c r="DN85" s="24"/>
      <c r="DO85" s="24"/>
      <c r="DP85" s="24"/>
      <c r="DQ85" s="24"/>
      <c r="DR85" s="24"/>
      <c r="DS85" s="24"/>
      <c r="DT85" s="24"/>
      <c r="DU85" s="24"/>
      <c r="DV85" s="24"/>
      <c r="DW85" s="24"/>
      <c r="DX85" s="24"/>
      <c r="DY85" s="24"/>
      <c r="DZ85" s="24"/>
      <c r="EA85" s="24"/>
      <c r="EB85" s="24"/>
      <c r="EC85" s="24"/>
      <c r="ED85" s="24"/>
      <c r="EE85" s="24"/>
      <c r="EF85" s="24"/>
      <c r="EG85" s="24"/>
      <c r="EH85" s="24"/>
      <c r="EI85" s="24"/>
      <c r="EJ85" s="24"/>
      <c r="EK85" s="24"/>
      <c r="EL85" s="24"/>
      <c r="EM85" s="24"/>
      <c r="EN85" s="24"/>
      <c r="EO85" s="24"/>
      <c r="EP85" s="24"/>
      <c r="EQ85" s="24"/>
      <c r="ER85" s="24"/>
      <c r="ES85" s="24"/>
      <c r="ET85" s="24"/>
      <c r="EU85" s="24"/>
      <c r="EV85" s="24"/>
      <c r="EW85" s="24"/>
      <c r="EX85" s="24"/>
      <c r="EY85" s="24"/>
      <c r="EZ85" s="24"/>
      <c r="FA85" s="24"/>
      <c r="FB85" s="24"/>
      <c r="FC85" s="24"/>
      <c r="FD85" s="24"/>
      <c r="FE85" s="24"/>
      <c r="FF85" s="24"/>
      <c r="FG85" s="24"/>
      <c r="FH85" s="24"/>
      <c r="FI85" s="24"/>
      <c r="FJ85" s="24"/>
      <c r="FK85" s="24"/>
      <c r="FL85" s="24"/>
      <c r="FM85" s="24"/>
      <c r="FN85" s="24"/>
      <c r="FO85" s="24"/>
      <c r="FP85" s="24"/>
      <c r="FQ85" s="24"/>
      <c r="FR85" s="24"/>
      <c r="FS85" s="24"/>
      <c r="FT85" s="24"/>
      <c r="FU85" s="24"/>
      <c r="FV85" s="24"/>
      <c r="FW85" s="24"/>
      <c r="FX85" s="24"/>
      <c r="FY85" s="24"/>
      <c r="FZ85" s="24"/>
      <c r="GA85" s="24"/>
      <c r="GB85" s="24"/>
      <c r="GC85" s="24"/>
      <c r="GD85" s="24"/>
      <c r="GE85" s="24"/>
      <c r="GF85" s="24"/>
      <c r="GG85" s="24"/>
      <c r="GH85" s="24"/>
      <c r="GI85" s="24"/>
      <c r="GJ85" s="24"/>
    </row>
    <row r="86" spans="2:192" ht="108.75" customHeight="1">
      <c r="B86" s="231" t="s">
        <v>448</v>
      </c>
      <c r="C86" s="81" t="s">
        <v>45</v>
      </c>
      <c r="D86" s="232">
        <v>1240</v>
      </c>
      <c r="E86" s="81" t="s">
        <v>45</v>
      </c>
      <c r="F86" s="233" t="s">
        <v>653</v>
      </c>
      <c r="G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c r="CA86" s="24"/>
      <c r="CB86" s="24"/>
      <c r="CC86" s="24"/>
      <c r="CD86" s="24"/>
      <c r="CE86" s="24"/>
      <c r="CF86" s="24"/>
      <c r="CG86" s="24"/>
      <c r="CH86" s="24"/>
      <c r="CI86" s="24"/>
      <c r="CJ86" s="24"/>
      <c r="CK86" s="24"/>
      <c r="CL86" s="24"/>
      <c r="CM86" s="24"/>
      <c r="CN86" s="24"/>
      <c r="CO86" s="24"/>
      <c r="CP86" s="24"/>
      <c r="CQ86" s="24"/>
      <c r="CR86" s="24"/>
      <c r="CS86" s="24"/>
      <c r="CT86" s="24"/>
      <c r="CU86" s="24"/>
      <c r="CV86" s="24"/>
      <c r="CW86" s="24"/>
      <c r="CX86" s="24"/>
      <c r="CY86" s="24"/>
      <c r="CZ86" s="24"/>
      <c r="DA86" s="24"/>
      <c r="DB86" s="24"/>
      <c r="DC86" s="24"/>
      <c r="DD86" s="24"/>
      <c r="DE86" s="24"/>
      <c r="DF86" s="24"/>
      <c r="DG86" s="24"/>
      <c r="DH86" s="24"/>
      <c r="DI86" s="24"/>
      <c r="DJ86" s="24"/>
      <c r="DK86" s="24"/>
      <c r="DL86" s="24"/>
      <c r="DM86" s="24"/>
      <c r="DN86" s="24"/>
      <c r="DO86" s="24"/>
      <c r="DP86" s="24"/>
      <c r="DQ86" s="24"/>
      <c r="DR86" s="24"/>
      <c r="DS86" s="24"/>
      <c r="DT86" s="24"/>
      <c r="DU86" s="24"/>
      <c r="DV86" s="24"/>
      <c r="DW86" s="24"/>
      <c r="DX86" s="24"/>
      <c r="DY86" s="24"/>
      <c r="DZ86" s="24"/>
      <c r="EA86" s="24"/>
      <c r="EB86" s="24"/>
      <c r="EC86" s="24"/>
      <c r="ED86" s="24"/>
      <c r="EE86" s="24"/>
      <c r="EF86" s="24"/>
      <c r="EG86" s="24"/>
      <c r="EH86" s="24"/>
      <c r="EI86" s="24"/>
      <c r="EJ86" s="24"/>
      <c r="EK86" s="24"/>
      <c r="EL86" s="24"/>
      <c r="EM86" s="24"/>
      <c r="EN86" s="24"/>
      <c r="EO86" s="24"/>
      <c r="EP86" s="24"/>
      <c r="EQ86" s="24"/>
      <c r="ER86" s="24"/>
      <c r="ES86" s="24"/>
      <c r="ET86" s="24"/>
      <c r="EU86" s="24"/>
      <c r="EV86" s="24"/>
      <c r="EW86" s="24"/>
      <c r="EX86" s="24"/>
      <c r="EY86" s="24"/>
      <c r="EZ86" s="24"/>
      <c r="FA86" s="24"/>
      <c r="FB86" s="24"/>
      <c r="FC86" s="24"/>
      <c r="FD86" s="24"/>
      <c r="FE86" s="24"/>
      <c r="FF86" s="24"/>
      <c r="FG86" s="24"/>
      <c r="FH86" s="24"/>
      <c r="FI86" s="24"/>
      <c r="FJ86" s="24"/>
      <c r="FK86" s="24"/>
      <c r="FL86" s="24"/>
      <c r="FM86" s="24"/>
      <c r="FN86" s="24"/>
      <c r="FO86" s="24"/>
      <c r="FP86" s="24"/>
      <c r="FQ86" s="24"/>
      <c r="FR86" s="24"/>
      <c r="FS86" s="24"/>
      <c r="FT86" s="24"/>
      <c r="FU86" s="24"/>
      <c r="FV86" s="24"/>
      <c r="FW86" s="24"/>
      <c r="FX86" s="24"/>
      <c r="FY86" s="24"/>
      <c r="FZ86" s="24"/>
      <c r="GA86" s="24"/>
      <c r="GB86" s="24"/>
      <c r="GC86" s="24"/>
      <c r="GD86" s="24"/>
      <c r="GE86" s="24"/>
      <c r="GF86" s="24"/>
      <c r="GG86" s="24"/>
      <c r="GH86" s="24"/>
      <c r="GI86" s="24"/>
      <c r="GJ86" s="24"/>
    </row>
    <row r="87" spans="2:192" ht="108.75" customHeight="1">
      <c r="B87" s="129" t="s">
        <v>543</v>
      </c>
      <c r="C87" s="51" t="s">
        <v>70</v>
      </c>
      <c r="D87" s="56">
        <v>470</v>
      </c>
      <c r="E87" s="54" t="str">
        <f>C87</f>
        <v>6LY</v>
      </c>
      <c r="F87" s="79" t="s">
        <v>566</v>
      </c>
      <c r="G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c r="CA87" s="24"/>
      <c r="CB87" s="24"/>
      <c r="CC87" s="24"/>
      <c r="CD87" s="24"/>
      <c r="CE87" s="24"/>
      <c r="CF87" s="24"/>
      <c r="CG87" s="24"/>
      <c r="CH87" s="24"/>
      <c r="CI87" s="24"/>
      <c r="CJ87" s="24"/>
      <c r="CK87" s="24"/>
      <c r="CL87" s="24"/>
      <c r="CM87" s="24"/>
      <c r="CN87" s="24"/>
      <c r="CO87" s="24"/>
      <c r="CP87" s="24"/>
      <c r="CQ87" s="24"/>
      <c r="CR87" s="24"/>
      <c r="CS87" s="24"/>
      <c r="CT87" s="24"/>
      <c r="CU87" s="24"/>
      <c r="CV87" s="24"/>
      <c r="CW87" s="24"/>
      <c r="CX87" s="24"/>
      <c r="CY87" s="24"/>
      <c r="CZ87" s="24"/>
      <c r="DA87" s="24"/>
      <c r="DB87" s="24"/>
      <c r="DC87" s="24"/>
      <c r="DD87" s="24"/>
      <c r="DE87" s="24"/>
      <c r="DF87" s="24"/>
      <c r="DG87" s="24"/>
      <c r="DH87" s="24"/>
      <c r="DI87" s="24"/>
      <c r="DJ87" s="24"/>
      <c r="DK87" s="24"/>
      <c r="DL87" s="24"/>
      <c r="DM87" s="24"/>
      <c r="DN87" s="24"/>
      <c r="DO87" s="24"/>
      <c r="DP87" s="24"/>
      <c r="DQ87" s="24"/>
      <c r="DR87" s="24"/>
      <c r="DS87" s="24"/>
      <c r="DT87" s="24"/>
      <c r="DU87" s="24"/>
      <c r="DV87" s="24"/>
      <c r="DW87" s="24"/>
      <c r="DX87" s="24"/>
      <c r="DY87" s="24"/>
      <c r="DZ87" s="24"/>
      <c r="EA87" s="24"/>
      <c r="EB87" s="24"/>
      <c r="EC87" s="24"/>
      <c r="ED87" s="24"/>
      <c r="EE87" s="24"/>
      <c r="EF87" s="24"/>
      <c r="EG87" s="24"/>
      <c r="EH87" s="24"/>
      <c r="EI87" s="24"/>
      <c r="EJ87" s="24"/>
      <c r="EK87" s="24"/>
      <c r="EL87" s="24"/>
      <c r="EM87" s="24"/>
      <c r="EN87" s="24"/>
      <c r="EO87" s="24"/>
      <c r="EP87" s="24"/>
      <c r="EQ87" s="24"/>
      <c r="ER87" s="24"/>
      <c r="ES87" s="24"/>
      <c r="ET87" s="24"/>
      <c r="EU87" s="24"/>
      <c r="EV87" s="24"/>
      <c r="EW87" s="24"/>
      <c r="EX87" s="24"/>
      <c r="EY87" s="24"/>
      <c r="EZ87" s="24"/>
      <c r="FA87" s="24"/>
      <c r="FB87" s="24"/>
      <c r="FC87" s="24"/>
      <c r="FD87" s="24"/>
      <c r="FE87" s="24"/>
      <c r="FF87" s="24"/>
      <c r="FG87" s="24"/>
      <c r="FH87" s="24"/>
      <c r="FI87" s="24"/>
      <c r="FJ87" s="24"/>
      <c r="FK87" s="24"/>
      <c r="FL87" s="24"/>
      <c r="FM87" s="24"/>
      <c r="FN87" s="24"/>
      <c r="FO87" s="24"/>
      <c r="FP87" s="24"/>
      <c r="FQ87" s="24"/>
      <c r="FR87" s="24"/>
      <c r="FS87" s="24"/>
      <c r="FT87" s="24"/>
      <c r="FU87" s="24"/>
      <c r="FV87" s="24"/>
      <c r="FW87" s="24"/>
      <c r="FX87" s="24"/>
      <c r="FY87" s="24"/>
      <c r="FZ87" s="24"/>
      <c r="GA87" s="24"/>
      <c r="GB87" s="24"/>
      <c r="GC87" s="24"/>
      <c r="GD87" s="24"/>
      <c r="GE87" s="24"/>
      <c r="GF87" s="24"/>
      <c r="GG87" s="24"/>
      <c r="GH87" s="24"/>
      <c r="GI87" s="24"/>
      <c r="GJ87" s="24"/>
    </row>
    <row r="88" spans="2:192" s="235" customFormat="1" ht="174.6" customHeight="1">
      <c r="B88" s="243" t="s">
        <v>666</v>
      </c>
      <c r="C88" s="55" t="s">
        <v>655</v>
      </c>
      <c r="D88" s="56">
        <v>500</v>
      </c>
      <c r="E88" s="54" t="str">
        <f>C88</f>
        <v>6Z4</v>
      </c>
      <c r="F88" s="146" t="s">
        <v>667</v>
      </c>
    </row>
    <row r="89" spans="2:192" ht="69.95" customHeight="1">
      <c r="B89" s="330" t="s">
        <v>355</v>
      </c>
      <c r="C89" s="327"/>
      <c r="D89" s="327"/>
      <c r="E89" s="327"/>
      <c r="F89" s="331"/>
      <c r="G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c r="CA89" s="24"/>
      <c r="CB89" s="24"/>
      <c r="CC89" s="24"/>
      <c r="CD89" s="24"/>
      <c r="CE89" s="24"/>
      <c r="CF89" s="24"/>
      <c r="CG89" s="24"/>
      <c r="CH89" s="24"/>
      <c r="CI89" s="24"/>
      <c r="CJ89" s="24"/>
      <c r="CK89" s="24"/>
      <c r="CL89" s="24"/>
      <c r="CM89" s="24"/>
      <c r="CN89" s="24"/>
      <c r="CO89" s="24"/>
      <c r="CP89" s="24"/>
      <c r="CQ89" s="24"/>
      <c r="CR89" s="24"/>
      <c r="CS89" s="24"/>
      <c r="CT89" s="24"/>
      <c r="CU89" s="24"/>
      <c r="CV89" s="24"/>
      <c r="CW89" s="24"/>
      <c r="CX89" s="24"/>
      <c r="CY89" s="24"/>
      <c r="CZ89" s="24"/>
      <c r="DA89" s="24"/>
      <c r="DB89" s="24"/>
      <c r="DC89" s="24"/>
      <c r="DD89" s="24"/>
      <c r="DE89" s="24"/>
      <c r="DF89" s="24"/>
      <c r="DG89" s="24"/>
      <c r="DH89" s="24"/>
      <c r="DI89" s="24"/>
      <c r="DJ89" s="24"/>
      <c r="DK89" s="24"/>
      <c r="DL89" s="24"/>
      <c r="DM89" s="24"/>
      <c r="DN89" s="24"/>
      <c r="DO89" s="24"/>
      <c r="DP89" s="24"/>
      <c r="DQ89" s="24"/>
      <c r="DR89" s="24"/>
      <c r="DS89" s="24"/>
      <c r="DT89" s="24"/>
      <c r="DU89" s="24"/>
      <c r="DV89" s="24"/>
      <c r="DW89" s="24"/>
      <c r="DX89" s="24"/>
      <c r="DY89" s="24"/>
      <c r="DZ89" s="24"/>
      <c r="EA89" s="24"/>
      <c r="EB89" s="24"/>
      <c r="EC89" s="24"/>
      <c r="ED89" s="24"/>
      <c r="EE89" s="24"/>
      <c r="EF89" s="24"/>
      <c r="EG89" s="24"/>
      <c r="EH89" s="24"/>
      <c r="EI89" s="24"/>
      <c r="EJ89" s="24"/>
      <c r="EK89" s="24"/>
      <c r="EL89" s="24"/>
      <c r="EM89" s="24"/>
      <c r="EN89" s="24"/>
      <c r="EO89" s="24"/>
      <c r="EP89" s="24"/>
      <c r="EQ89" s="24"/>
      <c r="ER89" s="24"/>
      <c r="ES89" s="24"/>
      <c r="ET89" s="24"/>
      <c r="EU89" s="24"/>
      <c r="EV89" s="24"/>
      <c r="EW89" s="24"/>
      <c r="EX89" s="24"/>
      <c r="EY89" s="24"/>
      <c r="EZ89" s="24"/>
      <c r="FA89" s="24"/>
      <c r="FB89" s="24"/>
      <c r="FC89" s="24"/>
      <c r="FD89" s="24"/>
      <c r="FE89" s="24"/>
      <c r="FF89" s="24"/>
      <c r="FG89" s="24"/>
      <c r="FH89" s="24"/>
      <c r="FI89" s="24"/>
      <c r="FJ89" s="24"/>
      <c r="FK89" s="24"/>
      <c r="FL89" s="24"/>
      <c r="FM89" s="24"/>
      <c r="FN89" s="24"/>
      <c r="FO89" s="24"/>
      <c r="FP89" s="24"/>
      <c r="FQ89" s="24"/>
      <c r="FR89" s="24"/>
      <c r="FS89" s="24"/>
      <c r="FT89" s="24"/>
      <c r="FU89" s="24"/>
      <c r="FV89" s="24"/>
      <c r="FW89" s="24"/>
      <c r="FX89" s="24"/>
      <c r="FY89" s="24"/>
      <c r="FZ89" s="24"/>
      <c r="GA89" s="24"/>
      <c r="GB89" s="24"/>
      <c r="GC89" s="24"/>
      <c r="GD89" s="24"/>
      <c r="GE89" s="24"/>
      <c r="GF89" s="24"/>
      <c r="GG89" s="24"/>
      <c r="GH89" s="24"/>
      <c r="GI89" s="24"/>
      <c r="GJ89" s="24"/>
    </row>
    <row r="90" spans="2:192" ht="69.95" customHeight="1">
      <c r="B90" s="82" t="s">
        <v>241</v>
      </c>
      <c r="C90" s="81" t="s">
        <v>95</v>
      </c>
      <c r="D90" s="56">
        <v>215</v>
      </c>
      <c r="E90" s="81" t="str">
        <f t="shared" ref="E90:E130" si="3">C90</f>
        <v>4AU</v>
      </c>
      <c r="F90" s="79"/>
      <c r="G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c r="CA90" s="24"/>
      <c r="CB90" s="24"/>
      <c r="CC90" s="24"/>
      <c r="CD90" s="24"/>
      <c r="CE90" s="24"/>
      <c r="CF90" s="24"/>
      <c r="CG90" s="24"/>
      <c r="CH90" s="24"/>
      <c r="CI90" s="24"/>
      <c r="CJ90" s="24"/>
      <c r="CK90" s="24"/>
      <c r="CL90" s="24"/>
      <c r="CM90" s="24"/>
      <c r="CN90" s="24"/>
      <c r="CO90" s="24"/>
      <c r="CP90" s="24"/>
      <c r="CQ90" s="24"/>
      <c r="CR90" s="24"/>
      <c r="CS90" s="24"/>
      <c r="CT90" s="24"/>
      <c r="CU90" s="24"/>
      <c r="CV90" s="24"/>
      <c r="CW90" s="24"/>
      <c r="CX90" s="24"/>
      <c r="CY90" s="24"/>
      <c r="CZ90" s="24"/>
      <c r="DA90" s="24"/>
      <c r="DB90" s="24"/>
      <c r="DC90" s="24"/>
      <c r="DD90" s="24"/>
      <c r="DE90" s="24"/>
      <c r="DF90" s="24"/>
      <c r="DG90" s="24"/>
      <c r="DH90" s="24"/>
      <c r="DI90" s="24"/>
      <c r="DJ90" s="24"/>
      <c r="DK90" s="24"/>
      <c r="DL90" s="24"/>
      <c r="DM90" s="24"/>
      <c r="DN90" s="24"/>
      <c r="DO90" s="24"/>
      <c r="DP90" s="24"/>
      <c r="DQ90" s="24"/>
      <c r="DR90" s="24"/>
      <c r="DS90" s="24"/>
      <c r="DT90" s="24"/>
      <c r="DU90" s="24"/>
      <c r="DV90" s="24"/>
      <c r="DW90" s="24"/>
      <c r="DX90" s="24"/>
      <c r="DY90" s="24"/>
      <c r="DZ90" s="24"/>
      <c r="EA90" s="24"/>
      <c r="EB90" s="24"/>
      <c r="EC90" s="24"/>
      <c r="ED90" s="24"/>
      <c r="EE90" s="24"/>
      <c r="EF90" s="24"/>
      <c r="EG90" s="24"/>
      <c r="EH90" s="24"/>
      <c r="EI90" s="24"/>
      <c r="EJ90" s="24"/>
      <c r="EK90" s="24"/>
      <c r="EL90" s="24"/>
      <c r="EM90" s="24"/>
      <c r="EN90" s="24"/>
      <c r="EO90" s="24"/>
      <c r="EP90" s="24"/>
      <c r="EQ90" s="24"/>
      <c r="ER90" s="24"/>
      <c r="ES90" s="24"/>
      <c r="ET90" s="24"/>
      <c r="EU90" s="24"/>
      <c r="EV90" s="24"/>
      <c r="EW90" s="24"/>
      <c r="EX90" s="24"/>
      <c r="EY90" s="24"/>
      <c r="EZ90" s="24"/>
      <c r="FA90" s="24"/>
      <c r="FB90" s="24"/>
      <c r="FC90" s="24"/>
      <c r="FD90" s="24"/>
      <c r="FE90" s="24"/>
      <c r="FF90" s="24"/>
      <c r="FG90" s="24"/>
      <c r="FH90" s="24"/>
      <c r="FI90" s="24"/>
      <c r="FJ90" s="24"/>
      <c r="FK90" s="24"/>
      <c r="FL90" s="24"/>
      <c r="FM90" s="24"/>
      <c r="FN90" s="24"/>
      <c r="FO90" s="24"/>
      <c r="FP90" s="24"/>
      <c r="FQ90" s="24"/>
      <c r="FR90" s="24"/>
      <c r="FS90" s="24"/>
      <c r="FT90" s="24"/>
      <c r="FU90" s="24"/>
      <c r="FV90" s="24"/>
      <c r="FW90" s="24"/>
      <c r="FX90" s="24"/>
      <c r="FY90" s="24"/>
      <c r="FZ90" s="24"/>
      <c r="GA90" s="24"/>
      <c r="GB90" s="24"/>
      <c r="GC90" s="24"/>
      <c r="GD90" s="24"/>
      <c r="GE90" s="24"/>
      <c r="GF90" s="24"/>
      <c r="GG90" s="24"/>
      <c r="GH90" s="24"/>
      <c r="GI90" s="24"/>
      <c r="GJ90" s="24"/>
    </row>
    <row r="91" spans="2:192" ht="69.95" customHeight="1">
      <c r="B91" s="82" t="s">
        <v>239</v>
      </c>
      <c r="C91" s="81" t="s">
        <v>96</v>
      </c>
      <c r="D91" s="56">
        <v>215</v>
      </c>
      <c r="E91" s="81" t="str">
        <f t="shared" si="3"/>
        <v>4ML</v>
      </c>
      <c r="F91" s="79"/>
      <c r="G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c r="CA91" s="24"/>
      <c r="CB91" s="24"/>
      <c r="CC91" s="24"/>
      <c r="CD91" s="24"/>
      <c r="CE91" s="24"/>
      <c r="CF91" s="24"/>
      <c r="CG91" s="24"/>
      <c r="CH91" s="24"/>
      <c r="CI91" s="24"/>
      <c r="CJ91" s="24"/>
      <c r="CK91" s="24"/>
      <c r="CL91" s="24"/>
      <c r="CM91" s="24"/>
      <c r="CN91" s="24"/>
      <c r="CO91" s="24"/>
      <c r="CP91" s="24"/>
      <c r="CQ91" s="24"/>
      <c r="CR91" s="24"/>
      <c r="CS91" s="24"/>
      <c r="CT91" s="24"/>
      <c r="CU91" s="24"/>
      <c r="CV91" s="24"/>
      <c r="CW91" s="24"/>
      <c r="CX91" s="24"/>
      <c r="CY91" s="24"/>
      <c r="CZ91" s="24"/>
      <c r="DA91" s="24"/>
      <c r="DB91" s="24"/>
      <c r="DC91" s="24"/>
      <c r="DD91" s="24"/>
      <c r="DE91" s="24"/>
      <c r="DF91" s="24"/>
      <c r="DG91" s="24"/>
      <c r="DH91" s="24"/>
      <c r="DI91" s="24"/>
      <c r="DJ91" s="24"/>
      <c r="DK91" s="24"/>
      <c r="DL91" s="24"/>
      <c r="DM91" s="24"/>
      <c r="DN91" s="24"/>
      <c r="DO91" s="24"/>
      <c r="DP91" s="24"/>
      <c r="DQ91" s="24"/>
      <c r="DR91" s="24"/>
      <c r="DS91" s="24"/>
      <c r="DT91" s="24"/>
      <c r="DU91" s="24"/>
      <c r="DV91" s="24"/>
      <c r="DW91" s="24"/>
      <c r="DX91" s="24"/>
      <c r="DY91" s="24"/>
      <c r="DZ91" s="24"/>
      <c r="EA91" s="24"/>
      <c r="EB91" s="24"/>
      <c r="EC91" s="24"/>
      <c r="ED91" s="24"/>
      <c r="EE91" s="24"/>
      <c r="EF91" s="24"/>
      <c r="EG91" s="24"/>
      <c r="EH91" s="24"/>
      <c r="EI91" s="24"/>
      <c r="EJ91" s="24"/>
      <c r="EK91" s="24"/>
      <c r="EL91" s="24"/>
      <c r="EM91" s="24"/>
      <c r="EN91" s="24"/>
      <c r="EO91" s="24"/>
      <c r="EP91" s="24"/>
      <c r="EQ91" s="24"/>
      <c r="ER91" s="24"/>
      <c r="ES91" s="24"/>
      <c r="ET91" s="24"/>
      <c r="EU91" s="24"/>
      <c r="EV91" s="24"/>
      <c r="EW91" s="24"/>
      <c r="EX91" s="24"/>
      <c r="EY91" s="24"/>
      <c r="EZ91" s="24"/>
      <c r="FA91" s="24"/>
      <c r="FB91" s="24"/>
      <c r="FC91" s="24"/>
      <c r="FD91" s="24"/>
      <c r="FE91" s="24"/>
      <c r="FF91" s="24"/>
      <c r="FG91" s="24"/>
      <c r="FH91" s="24"/>
      <c r="FI91" s="24"/>
      <c r="FJ91" s="24"/>
      <c r="FK91" s="24"/>
      <c r="FL91" s="24"/>
      <c r="FM91" s="24"/>
      <c r="FN91" s="24"/>
      <c r="FO91" s="24"/>
      <c r="FP91" s="24"/>
      <c r="FQ91" s="24"/>
      <c r="FR91" s="24"/>
      <c r="FS91" s="24"/>
      <c r="FT91" s="24"/>
      <c r="FU91" s="24"/>
      <c r="FV91" s="24"/>
      <c r="FW91" s="24"/>
      <c r="FX91" s="24"/>
      <c r="FY91" s="24"/>
      <c r="FZ91" s="24"/>
      <c r="GA91" s="24"/>
      <c r="GB91" s="24"/>
      <c r="GC91" s="24"/>
      <c r="GD91" s="24"/>
      <c r="GE91" s="24"/>
      <c r="GF91" s="24"/>
      <c r="GG91" s="24"/>
      <c r="GH91" s="24"/>
      <c r="GI91" s="24"/>
      <c r="GJ91" s="24"/>
    </row>
    <row r="92" spans="2:192" ht="69.95" customHeight="1">
      <c r="B92" s="82" t="s">
        <v>240</v>
      </c>
      <c r="C92" s="81" t="s">
        <v>97</v>
      </c>
      <c r="D92" s="56">
        <v>215</v>
      </c>
      <c r="E92" s="81" t="str">
        <f t="shared" si="3"/>
        <v>4AQ</v>
      </c>
      <c r="F92" s="79"/>
      <c r="G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c r="CA92" s="24"/>
      <c r="CB92" s="24"/>
      <c r="CC92" s="24"/>
      <c r="CD92" s="24"/>
      <c r="CE92" s="24"/>
      <c r="CF92" s="24"/>
      <c r="CG92" s="24"/>
      <c r="CH92" s="24"/>
      <c r="CI92" s="24"/>
      <c r="CJ92" s="24"/>
      <c r="CK92" s="24"/>
      <c r="CL92" s="24"/>
      <c r="CM92" s="24"/>
      <c r="CN92" s="24"/>
      <c r="CO92" s="24"/>
      <c r="CP92" s="24"/>
      <c r="CQ92" s="24"/>
      <c r="CR92" s="24"/>
      <c r="CS92" s="24"/>
      <c r="CT92" s="24"/>
      <c r="CU92" s="24"/>
      <c r="CV92" s="24"/>
      <c r="CW92" s="24"/>
      <c r="CX92" s="24"/>
      <c r="CY92" s="24"/>
      <c r="CZ92" s="24"/>
      <c r="DA92" s="24"/>
      <c r="DB92" s="24"/>
      <c r="DC92" s="24"/>
      <c r="DD92" s="24"/>
      <c r="DE92" s="24"/>
      <c r="DF92" s="24"/>
      <c r="DG92" s="24"/>
      <c r="DH92" s="24"/>
      <c r="DI92" s="24"/>
      <c r="DJ92" s="24"/>
      <c r="DK92" s="24"/>
      <c r="DL92" s="24"/>
      <c r="DM92" s="24"/>
      <c r="DN92" s="24"/>
      <c r="DO92" s="24"/>
      <c r="DP92" s="24"/>
      <c r="DQ92" s="24"/>
      <c r="DR92" s="24"/>
      <c r="DS92" s="24"/>
      <c r="DT92" s="24"/>
      <c r="DU92" s="24"/>
      <c r="DV92" s="24"/>
      <c r="DW92" s="24"/>
      <c r="DX92" s="24"/>
      <c r="DY92" s="24"/>
      <c r="DZ92" s="24"/>
      <c r="EA92" s="24"/>
      <c r="EB92" s="24"/>
      <c r="EC92" s="24"/>
      <c r="ED92" s="24"/>
      <c r="EE92" s="24"/>
      <c r="EF92" s="24"/>
      <c r="EG92" s="24"/>
      <c r="EH92" s="24"/>
      <c r="EI92" s="24"/>
      <c r="EJ92" s="24"/>
      <c r="EK92" s="24"/>
      <c r="EL92" s="24"/>
      <c r="EM92" s="24"/>
      <c r="EN92" s="24"/>
      <c r="EO92" s="24"/>
      <c r="EP92" s="24"/>
      <c r="EQ92" s="24"/>
      <c r="ER92" s="24"/>
      <c r="ES92" s="24"/>
      <c r="ET92" s="24"/>
      <c r="EU92" s="24"/>
      <c r="EV92" s="24"/>
      <c r="EW92" s="24"/>
      <c r="EX92" s="24"/>
      <c r="EY92" s="24"/>
      <c r="EZ92" s="24"/>
      <c r="FA92" s="24"/>
      <c r="FB92" s="24"/>
      <c r="FC92" s="24"/>
      <c r="FD92" s="24"/>
      <c r="FE92" s="24"/>
      <c r="FF92" s="24"/>
      <c r="FG92" s="24"/>
      <c r="FH92" s="24"/>
      <c r="FI92" s="24"/>
      <c r="FJ92" s="24"/>
      <c r="FK92" s="24"/>
      <c r="FL92" s="24"/>
      <c r="FM92" s="24"/>
      <c r="FN92" s="24"/>
      <c r="FO92" s="24"/>
      <c r="FP92" s="24"/>
      <c r="FQ92" s="24"/>
      <c r="FR92" s="24"/>
      <c r="FS92" s="24"/>
      <c r="FT92" s="24"/>
      <c r="FU92" s="24"/>
      <c r="FV92" s="24"/>
      <c r="FW92" s="24"/>
      <c r="FX92" s="24"/>
      <c r="FY92" s="24"/>
      <c r="FZ92" s="24"/>
      <c r="GA92" s="24"/>
      <c r="GB92" s="24"/>
      <c r="GC92" s="24"/>
      <c r="GD92" s="24"/>
      <c r="GE92" s="24"/>
      <c r="GF92" s="24"/>
      <c r="GG92" s="24"/>
      <c r="GH92" s="24"/>
      <c r="GI92" s="24"/>
      <c r="GJ92" s="24"/>
    </row>
    <row r="93" spans="2:192" ht="69.95" customHeight="1">
      <c r="B93" s="82" t="s">
        <v>84</v>
      </c>
      <c r="C93" s="81" t="s">
        <v>83</v>
      </c>
      <c r="D93" s="56">
        <v>295</v>
      </c>
      <c r="E93" s="81" t="str">
        <f t="shared" si="3"/>
        <v>5HA</v>
      </c>
      <c r="F93" s="79"/>
      <c r="G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c r="CA93" s="24"/>
      <c r="CB93" s="24"/>
      <c r="CC93" s="24"/>
      <c r="CD93" s="24"/>
      <c r="CE93" s="24"/>
      <c r="CF93" s="24"/>
      <c r="CG93" s="24"/>
      <c r="CH93" s="24"/>
      <c r="CI93" s="24"/>
      <c r="CJ93" s="24"/>
      <c r="CK93" s="24"/>
      <c r="CL93" s="24"/>
      <c r="CM93" s="24"/>
      <c r="CN93" s="24"/>
      <c r="CO93" s="24"/>
      <c r="CP93" s="24"/>
      <c r="CQ93" s="24"/>
      <c r="CR93" s="24"/>
      <c r="CS93" s="24"/>
      <c r="CT93" s="24"/>
      <c r="CU93" s="24"/>
      <c r="CV93" s="24"/>
      <c r="CW93" s="24"/>
      <c r="CX93" s="24"/>
      <c r="CY93" s="24"/>
      <c r="CZ93" s="24"/>
      <c r="DA93" s="24"/>
      <c r="DB93" s="24"/>
      <c r="DC93" s="24"/>
      <c r="DD93" s="24"/>
      <c r="DE93" s="24"/>
      <c r="DF93" s="24"/>
      <c r="DG93" s="24"/>
      <c r="DH93" s="24"/>
      <c r="DI93" s="24"/>
      <c r="DJ93" s="24"/>
      <c r="DK93" s="24"/>
      <c r="DL93" s="24"/>
      <c r="DM93" s="24"/>
      <c r="DN93" s="24"/>
      <c r="DO93" s="24"/>
      <c r="DP93" s="24"/>
      <c r="DQ93" s="24"/>
      <c r="DR93" s="24"/>
      <c r="DS93" s="24"/>
      <c r="DT93" s="24"/>
      <c r="DU93" s="24"/>
      <c r="DV93" s="24"/>
      <c r="DW93" s="24"/>
      <c r="DX93" s="24"/>
      <c r="DY93" s="24"/>
      <c r="DZ93" s="24"/>
      <c r="EA93" s="24"/>
      <c r="EB93" s="24"/>
      <c r="EC93" s="24"/>
      <c r="ED93" s="24"/>
      <c r="EE93" s="24"/>
      <c r="EF93" s="24"/>
      <c r="EG93" s="24"/>
      <c r="EH93" s="24"/>
      <c r="EI93" s="24"/>
      <c r="EJ93" s="24"/>
      <c r="EK93" s="24"/>
      <c r="EL93" s="24"/>
      <c r="EM93" s="24"/>
      <c r="EN93" s="24"/>
      <c r="EO93" s="24"/>
      <c r="EP93" s="24"/>
      <c r="EQ93" s="24"/>
      <c r="ER93" s="24"/>
      <c r="ES93" s="24"/>
      <c r="ET93" s="24"/>
      <c r="EU93" s="24"/>
      <c r="EV93" s="24"/>
      <c r="EW93" s="24"/>
      <c r="EX93" s="24"/>
      <c r="EY93" s="24"/>
      <c r="EZ93" s="24"/>
      <c r="FA93" s="24"/>
      <c r="FB93" s="24"/>
      <c r="FC93" s="24"/>
      <c r="FD93" s="24"/>
      <c r="FE93" s="24"/>
      <c r="FF93" s="24"/>
      <c r="FG93" s="24"/>
      <c r="FH93" s="24"/>
      <c r="FI93" s="24"/>
      <c r="FJ93" s="24"/>
      <c r="FK93" s="24"/>
      <c r="FL93" s="24"/>
      <c r="FM93" s="24"/>
      <c r="FN93" s="24"/>
      <c r="FO93" s="24"/>
      <c r="FP93" s="24"/>
      <c r="FQ93" s="24"/>
      <c r="FR93" s="24"/>
      <c r="FS93" s="24"/>
      <c r="FT93" s="24"/>
      <c r="FU93" s="24"/>
      <c r="FV93" s="24"/>
      <c r="FW93" s="24"/>
      <c r="FX93" s="24"/>
      <c r="FY93" s="24"/>
      <c r="FZ93" s="24"/>
      <c r="GA93" s="24"/>
      <c r="GB93" s="24"/>
      <c r="GC93" s="24"/>
      <c r="GD93" s="24"/>
      <c r="GE93" s="24"/>
      <c r="GF93" s="24"/>
      <c r="GG93" s="24"/>
      <c r="GH93" s="24"/>
      <c r="GI93" s="24"/>
      <c r="GJ93" s="24"/>
    </row>
    <row r="94" spans="2:192" ht="69.95" customHeight="1">
      <c r="B94" s="82" t="s">
        <v>85</v>
      </c>
      <c r="C94" s="81" t="s">
        <v>604</v>
      </c>
      <c r="D94" s="56">
        <v>295</v>
      </c>
      <c r="E94" s="81" t="str">
        <f t="shared" si="3"/>
        <v>5HB</v>
      </c>
      <c r="F94" s="79"/>
      <c r="G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c r="CA94" s="24"/>
      <c r="CB94" s="24"/>
      <c r="CC94" s="24"/>
      <c r="CD94" s="24"/>
      <c r="CE94" s="24"/>
      <c r="CF94" s="24"/>
      <c r="CG94" s="24"/>
      <c r="CH94" s="24"/>
      <c r="CI94" s="24"/>
      <c r="CJ94" s="24"/>
      <c r="CK94" s="24"/>
      <c r="CL94" s="24"/>
      <c r="CM94" s="24"/>
      <c r="CN94" s="24"/>
      <c r="CO94" s="24"/>
      <c r="CP94" s="24"/>
      <c r="CQ94" s="24"/>
      <c r="CR94" s="24"/>
      <c r="CS94" s="24"/>
      <c r="CT94" s="24"/>
      <c r="CU94" s="24"/>
      <c r="CV94" s="24"/>
      <c r="CW94" s="24"/>
      <c r="CX94" s="24"/>
      <c r="CY94" s="24"/>
      <c r="CZ94" s="24"/>
      <c r="DA94" s="24"/>
      <c r="DB94" s="24"/>
      <c r="DC94" s="24"/>
      <c r="DD94" s="24"/>
      <c r="DE94" s="24"/>
      <c r="DF94" s="24"/>
      <c r="DG94" s="24"/>
      <c r="DH94" s="24"/>
      <c r="DI94" s="24"/>
      <c r="DJ94" s="24"/>
      <c r="DK94" s="24"/>
      <c r="DL94" s="24"/>
      <c r="DM94" s="24"/>
      <c r="DN94" s="24"/>
      <c r="DO94" s="24"/>
      <c r="DP94" s="24"/>
      <c r="DQ94" s="24"/>
      <c r="DR94" s="24"/>
      <c r="DS94" s="24"/>
      <c r="DT94" s="24"/>
      <c r="DU94" s="24"/>
      <c r="DV94" s="24"/>
      <c r="DW94" s="24"/>
      <c r="DX94" s="24"/>
      <c r="DY94" s="24"/>
      <c r="DZ94" s="24"/>
      <c r="EA94" s="24"/>
      <c r="EB94" s="24"/>
      <c r="EC94" s="24"/>
      <c r="ED94" s="24"/>
      <c r="EE94" s="24"/>
      <c r="EF94" s="24"/>
      <c r="EG94" s="24"/>
      <c r="EH94" s="24"/>
      <c r="EI94" s="24"/>
      <c r="EJ94" s="24"/>
      <c r="EK94" s="24"/>
      <c r="EL94" s="24"/>
      <c r="EM94" s="24"/>
      <c r="EN94" s="24"/>
      <c r="EO94" s="24"/>
      <c r="EP94" s="24"/>
      <c r="EQ94" s="24"/>
      <c r="ER94" s="24"/>
      <c r="ES94" s="24"/>
      <c r="ET94" s="24"/>
      <c r="EU94" s="24"/>
      <c r="EV94" s="24"/>
      <c r="EW94" s="24"/>
      <c r="EX94" s="24"/>
      <c r="EY94" s="24"/>
      <c r="EZ94" s="24"/>
      <c r="FA94" s="24"/>
      <c r="FB94" s="24"/>
      <c r="FC94" s="24"/>
      <c r="FD94" s="24"/>
      <c r="FE94" s="24"/>
      <c r="FF94" s="24"/>
      <c r="FG94" s="24"/>
      <c r="FH94" s="24"/>
      <c r="FI94" s="24"/>
      <c r="FJ94" s="24"/>
      <c r="FK94" s="24"/>
      <c r="FL94" s="24"/>
      <c r="FM94" s="24"/>
      <c r="FN94" s="24"/>
      <c r="FO94" s="24"/>
      <c r="FP94" s="24"/>
      <c r="FQ94" s="24"/>
      <c r="FR94" s="24"/>
      <c r="FS94" s="24"/>
      <c r="FT94" s="24"/>
      <c r="FU94" s="24"/>
      <c r="FV94" s="24"/>
      <c r="FW94" s="24"/>
      <c r="FX94" s="24"/>
      <c r="FY94" s="24"/>
      <c r="FZ94" s="24"/>
      <c r="GA94" s="24"/>
      <c r="GB94" s="24"/>
      <c r="GC94" s="24"/>
      <c r="GD94" s="24"/>
      <c r="GE94" s="24"/>
      <c r="GF94" s="24"/>
      <c r="GG94" s="24"/>
      <c r="GH94" s="24"/>
      <c r="GI94" s="24"/>
      <c r="GJ94" s="24"/>
    </row>
    <row r="95" spans="2:192" ht="69.95" customHeight="1">
      <c r="B95" s="82" t="s">
        <v>86</v>
      </c>
      <c r="C95" s="81" t="s">
        <v>605</v>
      </c>
      <c r="D95" s="56">
        <v>295</v>
      </c>
      <c r="E95" s="81" t="str">
        <f t="shared" si="3"/>
        <v>5HF</v>
      </c>
      <c r="F95" s="79"/>
      <c r="G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c r="CA95" s="24"/>
      <c r="CB95" s="24"/>
      <c r="CC95" s="24"/>
      <c r="CD95" s="24"/>
      <c r="CE95" s="24"/>
      <c r="CF95" s="24"/>
      <c r="CG95" s="24"/>
      <c r="CH95" s="24"/>
      <c r="CI95" s="24"/>
      <c r="CJ95" s="24"/>
      <c r="CK95" s="24"/>
      <c r="CL95" s="24"/>
      <c r="CM95" s="24"/>
      <c r="CN95" s="24"/>
      <c r="CO95" s="24"/>
      <c r="CP95" s="24"/>
      <c r="CQ95" s="24"/>
      <c r="CR95" s="24"/>
      <c r="CS95" s="24"/>
      <c r="CT95" s="24"/>
      <c r="CU95" s="24"/>
      <c r="CV95" s="24"/>
      <c r="CW95" s="24"/>
      <c r="CX95" s="24"/>
      <c r="CY95" s="24"/>
      <c r="CZ95" s="24"/>
      <c r="DA95" s="24"/>
      <c r="DB95" s="24"/>
      <c r="DC95" s="24"/>
      <c r="DD95" s="24"/>
      <c r="DE95" s="24"/>
      <c r="DF95" s="24"/>
      <c r="DG95" s="24"/>
      <c r="DH95" s="24"/>
      <c r="DI95" s="24"/>
      <c r="DJ95" s="24"/>
      <c r="DK95" s="24"/>
      <c r="DL95" s="24"/>
      <c r="DM95" s="24"/>
      <c r="DN95" s="24"/>
      <c r="DO95" s="24"/>
      <c r="DP95" s="24"/>
      <c r="DQ95" s="24"/>
      <c r="DR95" s="24"/>
      <c r="DS95" s="24"/>
      <c r="DT95" s="24"/>
      <c r="DU95" s="24"/>
      <c r="DV95" s="24"/>
      <c r="DW95" s="24"/>
      <c r="DX95" s="24"/>
      <c r="DY95" s="24"/>
      <c r="DZ95" s="24"/>
      <c r="EA95" s="24"/>
      <c r="EB95" s="24"/>
      <c r="EC95" s="24"/>
      <c r="ED95" s="24"/>
      <c r="EE95" s="24"/>
      <c r="EF95" s="24"/>
      <c r="EG95" s="24"/>
      <c r="EH95" s="24"/>
      <c r="EI95" s="24"/>
      <c r="EJ95" s="24"/>
      <c r="EK95" s="24"/>
      <c r="EL95" s="24"/>
      <c r="EM95" s="24"/>
      <c r="EN95" s="24"/>
      <c r="EO95" s="24"/>
      <c r="EP95" s="24"/>
      <c r="EQ95" s="24"/>
      <c r="ER95" s="24"/>
      <c r="ES95" s="24"/>
      <c r="ET95" s="24"/>
      <c r="EU95" s="24"/>
      <c r="EV95" s="24"/>
      <c r="EW95" s="24"/>
      <c r="EX95" s="24"/>
      <c r="EY95" s="24"/>
      <c r="EZ95" s="24"/>
      <c r="FA95" s="24"/>
      <c r="FB95" s="24"/>
      <c r="FC95" s="24"/>
      <c r="FD95" s="24"/>
      <c r="FE95" s="24"/>
      <c r="FF95" s="24"/>
      <c r="FG95" s="24"/>
      <c r="FH95" s="24"/>
      <c r="FI95" s="24"/>
      <c r="FJ95" s="24"/>
      <c r="FK95" s="24"/>
      <c r="FL95" s="24"/>
      <c r="FM95" s="24"/>
      <c r="FN95" s="24"/>
      <c r="FO95" s="24"/>
      <c r="FP95" s="24"/>
      <c r="FQ95" s="24"/>
      <c r="FR95" s="24"/>
      <c r="FS95" s="24"/>
      <c r="FT95" s="24"/>
      <c r="FU95" s="24"/>
      <c r="FV95" s="24"/>
      <c r="FW95" s="24"/>
      <c r="FX95" s="24"/>
      <c r="FY95" s="24"/>
      <c r="FZ95" s="24"/>
      <c r="GA95" s="24"/>
      <c r="GB95" s="24"/>
      <c r="GC95" s="24"/>
      <c r="GD95" s="24"/>
      <c r="GE95" s="24"/>
      <c r="GF95" s="24"/>
      <c r="GG95" s="24"/>
      <c r="GH95" s="24"/>
      <c r="GI95" s="24"/>
      <c r="GJ95" s="24"/>
    </row>
    <row r="96" spans="2:192" ht="69.95" customHeight="1">
      <c r="B96" s="82" t="s">
        <v>88</v>
      </c>
      <c r="C96" s="81" t="s">
        <v>606</v>
      </c>
      <c r="D96" s="56">
        <v>295</v>
      </c>
      <c r="E96" s="81" t="str">
        <f t="shared" si="3"/>
        <v>5HC</v>
      </c>
      <c r="F96" s="79"/>
      <c r="G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c r="CA96" s="24"/>
      <c r="CB96" s="24"/>
      <c r="CC96" s="24"/>
      <c r="CD96" s="24"/>
      <c r="CE96" s="24"/>
      <c r="CF96" s="24"/>
      <c r="CG96" s="24"/>
      <c r="CH96" s="24"/>
      <c r="CI96" s="24"/>
      <c r="CJ96" s="24"/>
      <c r="CK96" s="24"/>
      <c r="CL96" s="24"/>
      <c r="CM96" s="24"/>
      <c r="CN96" s="24"/>
      <c r="CO96" s="24"/>
      <c r="CP96" s="24"/>
      <c r="CQ96" s="24"/>
      <c r="CR96" s="24"/>
      <c r="CS96" s="24"/>
      <c r="CT96" s="24"/>
      <c r="CU96" s="24"/>
      <c r="CV96" s="24"/>
      <c r="CW96" s="24"/>
      <c r="CX96" s="24"/>
      <c r="CY96" s="24"/>
      <c r="CZ96" s="24"/>
      <c r="DA96" s="24"/>
      <c r="DB96" s="24"/>
      <c r="DC96" s="24"/>
      <c r="DD96" s="24"/>
      <c r="DE96" s="24"/>
      <c r="DF96" s="24"/>
      <c r="DG96" s="24"/>
      <c r="DH96" s="24"/>
      <c r="DI96" s="24"/>
      <c r="DJ96" s="24"/>
      <c r="DK96" s="24"/>
      <c r="DL96" s="24"/>
      <c r="DM96" s="24"/>
      <c r="DN96" s="24"/>
      <c r="DO96" s="24"/>
      <c r="DP96" s="24"/>
      <c r="DQ96" s="24"/>
      <c r="DR96" s="24"/>
      <c r="DS96" s="24"/>
      <c r="DT96" s="24"/>
      <c r="DU96" s="24"/>
      <c r="DV96" s="24"/>
      <c r="DW96" s="24"/>
      <c r="DX96" s="24"/>
      <c r="DY96" s="24"/>
      <c r="DZ96" s="24"/>
      <c r="EA96" s="24"/>
      <c r="EB96" s="24"/>
      <c r="EC96" s="24"/>
      <c r="ED96" s="24"/>
      <c r="EE96" s="24"/>
      <c r="EF96" s="24"/>
      <c r="EG96" s="24"/>
      <c r="EH96" s="24"/>
      <c r="EI96" s="24"/>
      <c r="EJ96" s="24"/>
      <c r="EK96" s="24"/>
      <c r="EL96" s="24"/>
      <c r="EM96" s="24"/>
      <c r="EN96" s="24"/>
      <c r="EO96" s="24"/>
      <c r="EP96" s="24"/>
      <c r="EQ96" s="24"/>
      <c r="ER96" s="24"/>
      <c r="ES96" s="24"/>
      <c r="ET96" s="24"/>
      <c r="EU96" s="24"/>
      <c r="EV96" s="24"/>
      <c r="EW96" s="24"/>
      <c r="EX96" s="24"/>
      <c r="EY96" s="24"/>
      <c r="EZ96" s="24"/>
      <c r="FA96" s="24"/>
      <c r="FB96" s="24"/>
      <c r="FC96" s="24"/>
      <c r="FD96" s="24"/>
      <c r="FE96" s="24"/>
      <c r="FF96" s="24"/>
      <c r="FG96" s="24"/>
      <c r="FH96" s="24"/>
      <c r="FI96" s="24"/>
      <c r="FJ96" s="24"/>
      <c r="FK96" s="24"/>
      <c r="FL96" s="24"/>
      <c r="FM96" s="24"/>
      <c r="FN96" s="24"/>
      <c r="FO96" s="24"/>
      <c r="FP96" s="24"/>
      <c r="FQ96" s="24"/>
      <c r="FR96" s="24"/>
      <c r="FS96" s="24"/>
      <c r="FT96" s="24"/>
      <c r="FU96" s="24"/>
      <c r="FV96" s="24"/>
      <c r="FW96" s="24"/>
      <c r="FX96" s="24"/>
      <c r="FY96" s="24"/>
      <c r="FZ96" s="24"/>
      <c r="GA96" s="24"/>
      <c r="GB96" s="24"/>
      <c r="GC96" s="24"/>
      <c r="GD96" s="24"/>
      <c r="GE96" s="24"/>
      <c r="GF96" s="24"/>
      <c r="GG96" s="24"/>
      <c r="GH96" s="24"/>
      <c r="GI96" s="24"/>
      <c r="GJ96" s="24"/>
    </row>
    <row r="97" spans="1:192" ht="69.95" customHeight="1">
      <c r="B97" s="82" t="s">
        <v>89</v>
      </c>
      <c r="C97" s="81" t="s">
        <v>87</v>
      </c>
      <c r="D97" s="56">
        <v>295</v>
      </c>
      <c r="E97" s="81" t="str">
        <f t="shared" si="3"/>
        <v>5HD</v>
      </c>
      <c r="F97" s="79"/>
      <c r="G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c r="CA97" s="24"/>
      <c r="CB97" s="24"/>
      <c r="CC97" s="24"/>
      <c r="CD97" s="24"/>
      <c r="CE97" s="24"/>
      <c r="CF97" s="24"/>
      <c r="CG97" s="24"/>
      <c r="CH97" s="24"/>
      <c r="CI97" s="24"/>
      <c r="CJ97" s="24"/>
      <c r="CK97" s="24"/>
      <c r="CL97" s="24"/>
      <c r="CM97" s="24"/>
      <c r="CN97" s="24"/>
      <c r="CO97" s="24"/>
      <c r="CP97" s="24"/>
      <c r="CQ97" s="24"/>
      <c r="CR97" s="24"/>
      <c r="CS97" s="24"/>
      <c r="CT97" s="24"/>
      <c r="CU97" s="24"/>
      <c r="CV97" s="24"/>
      <c r="CW97" s="24"/>
      <c r="CX97" s="24"/>
      <c r="CY97" s="24"/>
      <c r="CZ97" s="24"/>
      <c r="DA97" s="24"/>
      <c r="DB97" s="24"/>
      <c r="DC97" s="24"/>
      <c r="DD97" s="24"/>
      <c r="DE97" s="24"/>
      <c r="DF97" s="24"/>
      <c r="DG97" s="24"/>
      <c r="DH97" s="24"/>
      <c r="DI97" s="24"/>
      <c r="DJ97" s="24"/>
      <c r="DK97" s="24"/>
      <c r="DL97" s="24"/>
      <c r="DM97" s="24"/>
      <c r="DN97" s="24"/>
      <c r="DO97" s="24"/>
      <c r="DP97" s="24"/>
      <c r="DQ97" s="24"/>
      <c r="DR97" s="24"/>
      <c r="DS97" s="24"/>
      <c r="DT97" s="24"/>
      <c r="DU97" s="24"/>
      <c r="DV97" s="24"/>
      <c r="DW97" s="24"/>
      <c r="DX97" s="24"/>
      <c r="DY97" s="24"/>
      <c r="DZ97" s="24"/>
      <c r="EA97" s="24"/>
      <c r="EB97" s="24"/>
      <c r="EC97" s="24"/>
      <c r="ED97" s="24"/>
      <c r="EE97" s="24"/>
      <c r="EF97" s="24"/>
      <c r="EG97" s="24"/>
      <c r="EH97" s="24"/>
      <c r="EI97" s="24"/>
      <c r="EJ97" s="24"/>
      <c r="EK97" s="24"/>
      <c r="EL97" s="24"/>
      <c r="EM97" s="24"/>
      <c r="EN97" s="24"/>
      <c r="EO97" s="24"/>
      <c r="EP97" s="24"/>
      <c r="EQ97" s="24"/>
      <c r="ER97" s="24"/>
      <c r="ES97" s="24"/>
      <c r="ET97" s="24"/>
      <c r="EU97" s="24"/>
      <c r="EV97" s="24"/>
      <c r="EW97" s="24"/>
      <c r="EX97" s="24"/>
      <c r="EY97" s="24"/>
      <c r="EZ97" s="24"/>
      <c r="FA97" s="24"/>
      <c r="FB97" s="24"/>
      <c r="FC97" s="24"/>
      <c r="FD97" s="24"/>
      <c r="FE97" s="24"/>
      <c r="FF97" s="24"/>
      <c r="FG97" s="24"/>
      <c r="FH97" s="24"/>
      <c r="FI97" s="24"/>
      <c r="FJ97" s="24"/>
      <c r="FK97" s="24"/>
      <c r="FL97" s="24"/>
      <c r="FM97" s="24"/>
      <c r="FN97" s="24"/>
      <c r="FO97" s="24"/>
      <c r="FP97" s="24"/>
      <c r="FQ97" s="24"/>
      <c r="FR97" s="24"/>
      <c r="FS97" s="24"/>
      <c r="FT97" s="24"/>
      <c r="FU97" s="24"/>
      <c r="FV97" s="24"/>
      <c r="FW97" s="24"/>
      <c r="FX97" s="24"/>
      <c r="FY97" s="24"/>
      <c r="FZ97" s="24"/>
      <c r="GA97" s="24"/>
      <c r="GB97" s="24"/>
      <c r="GC97" s="24"/>
      <c r="GD97" s="24"/>
      <c r="GE97" s="24"/>
      <c r="GF97" s="24"/>
      <c r="GG97" s="24"/>
      <c r="GH97" s="24"/>
      <c r="GI97" s="24"/>
      <c r="GJ97" s="24"/>
    </row>
    <row r="98" spans="1:192" ht="69.95" customHeight="1">
      <c r="B98" s="82" t="s">
        <v>90</v>
      </c>
      <c r="C98" s="81" t="s">
        <v>607</v>
      </c>
      <c r="D98" s="56">
        <v>295</v>
      </c>
      <c r="E98" s="81" t="str">
        <f t="shared" si="3"/>
        <v>5HE</v>
      </c>
      <c r="F98" s="79"/>
      <c r="G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c r="CA98" s="24"/>
      <c r="CB98" s="24"/>
      <c r="CC98" s="24"/>
      <c r="CD98" s="24"/>
      <c r="CE98" s="24"/>
      <c r="CF98" s="24"/>
      <c r="CG98" s="24"/>
      <c r="CH98" s="24"/>
      <c r="CI98" s="24"/>
      <c r="CJ98" s="24"/>
      <c r="CK98" s="24"/>
      <c r="CL98" s="24"/>
      <c r="CM98" s="24"/>
      <c r="CN98" s="24"/>
      <c r="CO98" s="24"/>
      <c r="CP98" s="24"/>
      <c r="CQ98" s="24"/>
      <c r="CR98" s="24"/>
      <c r="CS98" s="24"/>
      <c r="CT98" s="24"/>
      <c r="CU98" s="24"/>
      <c r="CV98" s="24"/>
      <c r="CW98" s="24"/>
      <c r="CX98" s="24"/>
      <c r="CY98" s="24"/>
      <c r="CZ98" s="24"/>
      <c r="DA98" s="24"/>
      <c r="DB98" s="24"/>
      <c r="DC98" s="24"/>
      <c r="DD98" s="24"/>
      <c r="DE98" s="24"/>
      <c r="DF98" s="24"/>
      <c r="DG98" s="24"/>
      <c r="DH98" s="24"/>
      <c r="DI98" s="24"/>
      <c r="DJ98" s="24"/>
      <c r="DK98" s="24"/>
      <c r="DL98" s="24"/>
      <c r="DM98" s="24"/>
      <c r="DN98" s="24"/>
      <c r="DO98" s="24"/>
      <c r="DP98" s="24"/>
      <c r="DQ98" s="24"/>
      <c r="DR98" s="24"/>
      <c r="DS98" s="24"/>
      <c r="DT98" s="24"/>
      <c r="DU98" s="24"/>
      <c r="DV98" s="24"/>
      <c r="DW98" s="24"/>
      <c r="DX98" s="24"/>
      <c r="DY98" s="24"/>
      <c r="DZ98" s="24"/>
      <c r="EA98" s="24"/>
      <c r="EB98" s="24"/>
      <c r="EC98" s="24"/>
      <c r="ED98" s="24"/>
      <c r="EE98" s="24"/>
      <c r="EF98" s="24"/>
      <c r="EG98" s="24"/>
      <c r="EH98" s="24"/>
      <c r="EI98" s="24"/>
      <c r="EJ98" s="24"/>
      <c r="EK98" s="24"/>
      <c r="EL98" s="24"/>
      <c r="EM98" s="24"/>
      <c r="EN98" s="24"/>
      <c r="EO98" s="24"/>
      <c r="EP98" s="24"/>
      <c r="EQ98" s="24"/>
      <c r="ER98" s="24"/>
      <c r="ES98" s="24"/>
      <c r="ET98" s="24"/>
      <c r="EU98" s="24"/>
      <c r="EV98" s="24"/>
      <c r="EW98" s="24"/>
      <c r="EX98" s="24"/>
      <c r="EY98" s="24"/>
      <c r="EZ98" s="24"/>
      <c r="FA98" s="24"/>
      <c r="FB98" s="24"/>
      <c r="FC98" s="24"/>
      <c r="FD98" s="24"/>
      <c r="FE98" s="24"/>
      <c r="FF98" s="24"/>
      <c r="FG98" s="24"/>
      <c r="FH98" s="24"/>
      <c r="FI98" s="24"/>
      <c r="FJ98" s="24"/>
      <c r="FK98" s="24"/>
      <c r="FL98" s="24"/>
      <c r="FM98" s="24"/>
      <c r="FN98" s="24"/>
      <c r="FO98" s="24"/>
      <c r="FP98" s="24"/>
      <c r="FQ98" s="24"/>
      <c r="FR98" s="24"/>
      <c r="FS98" s="24"/>
      <c r="FT98" s="24"/>
      <c r="FU98" s="24"/>
      <c r="FV98" s="24"/>
      <c r="FW98" s="24"/>
      <c r="FX98" s="24"/>
      <c r="FY98" s="24"/>
      <c r="FZ98" s="24"/>
      <c r="GA98" s="24"/>
      <c r="GB98" s="24"/>
      <c r="GC98" s="24"/>
      <c r="GD98" s="24"/>
      <c r="GE98" s="24"/>
      <c r="GF98" s="24"/>
      <c r="GG98" s="24"/>
      <c r="GH98" s="24"/>
      <c r="GI98" s="24"/>
      <c r="GJ98" s="24"/>
    </row>
    <row r="99" spans="1:192" ht="69.95" customHeight="1">
      <c r="B99" s="82" t="s">
        <v>92</v>
      </c>
      <c r="C99" s="81" t="s">
        <v>608</v>
      </c>
      <c r="D99" s="56">
        <v>295</v>
      </c>
      <c r="E99" s="81" t="str">
        <f t="shared" si="3"/>
        <v>5H5</v>
      </c>
      <c r="F99" s="79"/>
      <c r="G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c r="CA99" s="24"/>
      <c r="CB99" s="24"/>
      <c r="CC99" s="24"/>
      <c r="CD99" s="24"/>
      <c r="CE99" s="24"/>
      <c r="CF99" s="24"/>
      <c r="CG99" s="24"/>
      <c r="CH99" s="24"/>
      <c r="CI99" s="24"/>
      <c r="CJ99" s="24"/>
      <c r="CK99" s="24"/>
      <c r="CL99" s="24"/>
      <c r="CM99" s="24"/>
      <c r="CN99" s="24"/>
      <c r="CO99" s="24"/>
      <c r="CP99" s="24"/>
      <c r="CQ99" s="24"/>
      <c r="CR99" s="24"/>
      <c r="CS99" s="24"/>
      <c r="CT99" s="24"/>
      <c r="CU99" s="24"/>
      <c r="CV99" s="24"/>
      <c r="CW99" s="24"/>
      <c r="CX99" s="24"/>
      <c r="CY99" s="24"/>
      <c r="CZ99" s="24"/>
      <c r="DA99" s="24"/>
      <c r="DB99" s="24"/>
      <c r="DC99" s="24"/>
      <c r="DD99" s="24"/>
      <c r="DE99" s="24"/>
      <c r="DF99" s="24"/>
      <c r="DG99" s="24"/>
      <c r="DH99" s="24"/>
      <c r="DI99" s="24"/>
      <c r="DJ99" s="24"/>
      <c r="DK99" s="24"/>
      <c r="DL99" s="24"/>
      <c r="DM99" s="24"/>
      <c r="DN99" s="24"/>
      <c r="DO99" s="24"/>
      <c r="DP99" s="24"/>
      <c r="DQ99" s="24"/>
      <c r="DR99" s="24"/>
      <c r="DS99" s="24"/>
      <c r="DT99" s="24"/>
      <c r="DU99" s="24"/>
      <c r="DV99" s="24"/>
      <c r="DW99" s="24"/>
      <c r="DX99" s="24"/>
      <c r="DY99" s="24"/>
      <c r="DZ99" s="24"/>
      <c r="EA99" s="24"/>
      <c r="EB99" s="24"/>
      <c r="EC99" s="24"/>
      <c r="ED99" s="24"/>
      <c r="EE99" s="24"/>
      <c r="EF99" s="24"/>
      <c r="EG99" s="24"/>
      <c r="EH99" s="24"/>
      <c r="EI99" s="24"/>
      <c r="EJ99" s="24"/>
      <c r="EK99" s="24"/>
      <c r="EL99" s="24"/>
      <c r="EM99" s="24"/>
      <c r="EN99" s="24"/>
      <c r="EO99" s="24"/>
      <c r="EP99" s="24"/>
      <c r="EQ99" s="24"/>
      <c r="ER99" s="24"/>
      <c r="ES99" s="24"/>
      <c r="ET99" s="24"/>
      <c r="EU99" s="24"/>
      <c r="EV99" s="24"/>
      <c r="EW99" s="24"/>
      <c r="EX99" s="24"/>
      <c r="EY99" s="24"/>
      <c r="EZ99" s="24"/>
      <c r="FA99" s="24"/>
      <c r="FB99" s="24"/>
      <c r="FC99" s="24"/>
      <c r="FD99" s="24"/>
      <c r="FE99" s="24"/>
      <c r="FF99" s="24"/>
      <c r="FG99" s="24"/>
      <c r="FH99" s="24"/>
      <c r="FI99" s="24"/>
      <c r="FJ99" s="24"/>
      <c r="FK99" s="24"/>
      <c r="FL99" s="24"/>
      <c r="FM99" s="24"/>
      <c r="FN99" s="24"/>
      <c r="FO99" s="24"/>
      <c r="FP99" s="24"/>
      <c r="FQ99" s="24"/>
      <c r="FR99" s="24"/>
      <c r="FS99" s="24"/>
      <c r="FT99" s="24"/>
      <c r="FU99" s="24"/>
      <c r="FV99" s="24"/>
      <c r="FW99" s="24"/>
      <c r="FX99" s="24"/>
      <c r="FY99" s="24"/>
      <c r="FZ99" s="24"/>
      <c r="GA99" s="24"/>
      <c r="GB99" s="24"/>
      <c r="GC99" s="24"/>
      <c r="GD99" s="24"/>
      <c r="GE99" s="24"/>
      <c r="GF99" s="24"/>
      <c r="GG99" s="24"/>
      <c r="GH99" s="24"/>
      <c r="GI99" s="24"/>
      <c r="GJ99" s="24"/>
    </row>
    <row r="100" spans="1:192" ht="69.95" customHeight="1">
      <c r="B100" s="82" t="s">
        <v>93</v>
      </c>
      <c r="C100" s="81" t="s">
        <v>91</v>
      </c>
      <c r="D100" s="56">
        <v>295</v>
      </c>
      <c r="E100" s="81" t="str">
        <f t="shared" si="3"/>
        <v>5H6</v>
      </c>
      <c r="F100" s="79"/>
      <c r="G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c r="CA100" s="24"/>
      <c r="CB100" s="24"/>
      <c r="CC100" s="24"/>
      <c r="CD100" s="24"/>
      <c r="CE100" s="24"/>
      <c r="CF100" s="24"/>
      <c r="CG100" s="24"/>
      <c r="CH100" s="24"/>
      <c r="CI100" s="24"/>
      <c r="CJ100" s="24"/>
      <c r="CK100" s="24"/>
      <c r="CL100" s="24"/>
      <c r="CM100" s="24"/>
      <c r="CN100" s="24"/>
      <c r="CO100" s="24"/>
      <c r="CP100" s="24"/>
      <c r="CQ100" s="24"/>
      <c r="CR100" s="24"/>
      <c r="CS100" s="24"/>
      <c r="CT100" s="24"/>
      <c r="CU100" s="24"/>
      <c r="CV100" s="24"/>
      <c r="CW100" s="24"/>
      <c r="CX100" s="24"/>
      <c r="CY100" s="24"/>
      <c r="CZ100" s="24"/>
      <c r="DA100" s="24"/>
      <c r="DB100" s="24"/>
      <c r="DC100" s="24"/>
      <c r="DD100" s="24"/>
      <c r="DE100" s="24"/>
      <c r="DF100" s="24"/>
      <c r="DG100" s="24"/>
      <c r="DH100" s="24"/>
      <c r="DI100" s="24"/>
      <c r="DJ100" s="24"/>
      <c r="DK100" s="24"/>
      <c r="DL100" s="24"/>
      <c r="DM100" s="24"/>
      <c r="DN100" s="24"/>
      <c r="DO100" s="24"/>
      <c r="DP100" s="24"/>
      <c r="DQ100" s="24"/>
      <c r="DR100" s="24"/>
      <c r="DS100" s="24"/>
      <c r="DT100" s="24"/>
      <c r="DU100" s="24"/>
      <c r="DV100" s="24"/>
      <c r="DW100" s="24"/>
      <c r="DX100" s="24"/>
      <c r="DY100" s="24"/>
      <c r="DZ100" s="24"/>
      <c r="EA100" s="24"/>
      <c r="EB100" s="24"/>
      <c r="EC100" s="24"/>
      <c r="ED100" s="24"/>
      <c r="EE100" s="24"/>
      <c r="EF100" s="24"/>
      <c r="EG100" s="24"/>
      <c r="EH100" s="24"/>
      <c r="EI100" s="24"/>
      <c r="EJ100" s="24"/>
      <c r="EK100" s="24"/>
      <c r="EL100" s="24"/>
      <c r="EM100" s="24"/>
      <c r="EN100" s="24"/>
      <c r="EO100" s="24"/>
      <c r="EP100" s="24"/>
      <c r="EQ100" s="24"/>
      <c r="ER100" s="24"/>
      <c r="ES100" s="24"/>
      <c r="ET100" s="24"/>
      <c r="EU100" s="24"/>
      <c r="EV100" s="24"/>
      <c r="EW100" s="24"/>
      <c r="EX100" s="24"/>
      <c r="EY100" s="24"/>
      <c r="EZ100" s="24"/>
      <c r="FA100" s="24"/>
      <c r="FB100" s="24"/>
      <c r="FC100" s="24"/>
      <c r="FD100" s="24"/>
      <c r="FE100" s="24"/>
      <c r="FF100" s="24"/>
      <c r="FG100" s="24"/>
      <c r="FH100" s="24"/>
      <c r="FI100" s="24"/>
      <c r="FJ100" s="24"/>
      <c r="FK100" s="24"/>
      <c r="FL100" s="24"/>
      <c r="FM100" s="24"/>
      <c r="FN100" s="24"/>
      <c r="FO100" s="24"/>
      <c r="FP100" s="24"/>
      <c r="FQ100" s="24"/>
      <c r="FR100" s="24"/>
      <c r="FS100" s="24"/>
      <c r="FT100" s="24"/>
      <c r="FU100" s="24"/>
      <c r="FV100" s="24"/>
      <c r="FW100" s="24"/>
      <c r="FX100" s="24"/>
      <c r="FY100" s="24"/>
      <c r="FZ100" s="24"/>
      <c r="GA100" s="24"/>
      <c r="GB100" s="24"/>
      <c r="GC100" s="24"/>
      <c r="GD100" s="24"/>
      <c r="GE100" s="24"/>
      <c r="GF100" s="24"/>
      <c r="GG100" s="24"/>
      <c r="GH100" s="24"/>
      <c r="GI100" s="24"/>
      <c r="GJ100" s="24"/>
    </row>
    <row r="101" spans="1:192" ht="69.95" customHeight="1">
      <c r="B101" s="82" t="s">
        <v>94</v>
      </c>
      <c r="C101" s="81" t="s">
        <v>609</v>
      </c>
      <c r="D101" s="56">
        <v>295</v>
      </c>
      <c r="E101" s="81" t="str">
        <f t="shared" si="3"/>
        <v>5H7</v>
      </c>
      <c r="F101" s="79"/>
      <c r="G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c r="BQ101" s="24"/>
      <c r="BR101" s="24"/>
      <c r="BS101" s="24"/>
      <c r="BT101" s="24"/>
      <c r="BU101" s="24"/>
      <c r="BV101" s="24"/>
      <c r="BW101" s="24"/>
      <c r="BX101" s="24"/>
      <c r="BY101" s="24"/>
      <c r="BZ101" s="24"/>
      <c r="CA101" s="24"/>
      <c r="CB101" s="24"/>
      <c r="CC101" s="24"/>
      <c r="CD101" s="24"/>
      <c r="CE101" s="24"/>
      <c r="CF101" s="24"/>
      <c r="CG101" s="24"/>
      <c r="CH101" s="24"/>
      <c r="CI101" s="24"/>
      <c r="CJ101" s="24"/>
      <c r="CK101" s="24"/>
      <c r="CL101" s="24"/>
      <c r="CM101" s="24"/>
      <c r="CN101" s="24"/>
      <c r="CO101" s="24"/>
      <c r="CP101" s="24"/>
      <c r="CQ101" s="24"/>
      <c r="CR101" s="24"/>
      <c r="CS101" s="24"/>
      <c r="CT101" s="24"/>
      <c r="CU101" s="24"/>
      <c r="CV101" s="24"/>
      <c r="CW101" s="24"/>
      <c r="CX101" s="24"/>
      <c r="CY101" s="24"/>
      <c r="CZ101" s="24"/>
      <c r="DA101" s="24"/>
      <c r="DB101" s="24"/>
      <c r="DC101" s="24"/>
      <c r="DD101" s="24"/>
      <c r="DE101" s="24"/>
      <c r="DF101" s="24"/>
      <c r="DG101" s="24"/>
      <c r="DH101" s="24"/>
      <c r="DI101" s="24"/>
      <c r="DJ101" s="24"/>
      <c r="DK101" s="24"/>
      <c r="DL101" s="24"/>
      <c r="DM101" s="24"/>
      <c r="DN101" s="24"/>
      <c r="DO101" s="24"/>
      <c r="DP101" s="24"/>
      <c r="DQ101" s="24"/>
      <c r="DR101" s="24"/>
      <c r="DS101" s="24"/>
      <c r="DT101" s="24"/>
      <c r="DU101" s="24"/>
      <c r="DV101" s="24"/>
      <c r="DW101" s="24"/>
      <c r="DX101" s="24"/>
      <c r="DY101" s="24"/>
      <c r="DZ101" s="24"/>
      <c r="EA101" s="24"/>
      <c r="EB101" s="24"/>
      <c r="EC101" s="24"/>
      <c r="ED101" s="24"/>
      <c r="EE101" s="24"/>
      <c r="EF101" s="24"/>
      <c r="EG101" s="24"/>
      <c r="EH101" s="24"/>
      <c r="EI101" s="24"/>
      <c r="EJ101" s="24"/>
      <c r="EK101" s="24"/>
      <c r="EL101" s="24"/>
      <c r="EM101" s="24"/>
      <c r="EN101" s="24"/>
      <c r="EO101" s="24"/>
      <c r="EP101" s="24"/>
      <c r="EQ101" s="24"/>
      <c r="ER101" s="24"/>
      <c r="ES101" s="24"/>
      <c r="ET101" s="24"/>
      <c r="EU101" s="24"/>
      <c r="EV101" s="24"/>
      <c r="EW101" s="24"/>
      <c r="EX101" s="24"/>
      <c r="EY101" s="24"/>
      <c r="EZ101" s="24"/>
      <c r="FA101" s="24"/>
      <c r="FB101" s="24"/>
      <c r="FC101" s="24"/>
      <c r="FD101" s="24"/>
      <c r="FE101" s="24"/>
      <c r="FF101" s="24"/>
      <c r="FG101" s="24"/>
      <c r="FH101" s="24"/>
      <c r="FI101" s="24"/>
      <c r="FJ101" s="24"/>
      <c r="FK101" s="24"/>
      <c r="FL101" s="24"/>
      <c r="FM101" s="24"/>
      <c r="FN101" s="24"/>
      <c r="FO101" s="24"/>
      <c r="FP101" s="24"/>
      <c r="FQ101" s="24"/>
      <c r="FR101" s="24"/>
      <c r="FS101" s="24"/>
      <c r="FT101" s="24"/>
      <c r="FU101" s="24"/>
      <c r="FV101" s="24"/>
      <c r="FW101" s="24"/>
      <c r="FX101" s="24"/>
      <c r="FY101" s="24"/>
      <c r="FZ101" s="24"/>
      <c r="GA101" s="24"/>
      <c r="GB101" s="24"/>
      <c r="GC101" s="24"/>
      <c r="GD101" s="24"/>
      <c r="GE101" s="24"/>
      <c r="GF101" s="24"/>
      <c r="GG101" s="24"/>
      <c r="GH101" s="24"/>
      <c r="GI101" s="24"/>
      <c r="GJ101" s="24"/>
    </row>
    <row r="102" spans="1:192" ht="69.95" customHeight="1">
      <c r="B102" s="326" t="s">
        <v>356</v>
      </c>
      <c r="C102" s="327"/>
      <c r="D102" s="327"/>
      <c r="E102" s="327">
        <f t="shared" si="3"/>
        <v>0</v>
      </c>
      <c r="F102" s="328"/>
      <c r="G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c r="BO102" s="24"/>
      <c r="BP102" s="24"/>
      <c r="BQ102" s="24"/>
      <c r="BR102" s="24"/>
      <c r="BS102" s="24"/>
      <c r="BT102" s="24"/>
      <c r="BU102" s="24"/>
      <c r="BV102" s="24"/>
      <c r="BW102" s="24"/>
      <c r="BX102" s="24"/>
      <c r="BY102" s="24"/>
      <c r="BZ102" s="24"/>
      <c r="CA102" s="24"/>
      <c r="CB102" s="24"/>
      <c r="CC102" s="24"/>
      <c r="CD102" s="24"/>
      <c r="CE102" s="24"/>
      <c r="CF102" s="24"/>
      <c r="CG102" s="24"/>
      <c r="CH102" s="24"/>
      <c r="CI102" s="24"/>
      <c r="CJ102" s="24"/>
      <c r="CK102" s="24"/>
      <c r="CL102" s="24"/>
      <c r="CM102" s="24"/>
      <c r="CN102" s="24"/>
      <c r="CO102" s="24"/>
      <c r="CP102" s="24"/>
      <c r="CQ102" s="24"/>
      <c r="CR102" s="24"/>
      <c r="CS102" s="24"/>
      <c r="CT102" s="24"/>
      <c r="CU102" s="24"/>
      <c r="CV102" s="24"/>
      <c r="CW102" s="24"/>
      <c r="CX102" s="24"/>
      <c r="CY102" s="24"/>
      <c r="CZ102" s="24"/>
      <c r="DA102" s="24"/>
      <c r="DB102" s="24"/>
      <c r="DC102" s="24"/>
      <c r="DD102" s="24"/>
      <c r="DE102" s="24"/>
      <c r="DF102" s="24"/>
      <c r="DG102" s="24"/>
      <c r="DH102" s="24"/>
      <c r="DI102" s="24"/>
      <c r="DJ102" s="24"/>
      <c r="DK102" s="24"/>
      <c r="DL102" s="24"/>
      <c r="DM102" s="24"/>
      <c r="DN102" s="24"/>
      <c r="DO102" s="24"/>
      <c r="DP102" s="24"/>
      <c r="DQ102" s="24"/>
      <c r="DR102" s="24"/>
      <c r="DS102" s="24"/>
      <c r="DT102" s="24"/>
      <c r="DU102" s="24"/>
      <c r="DV102" s="24"/>
      <c r="DW102" s="24"/>
      <c r="DX102" s="24"/>
      <c r="DY102" s="24"/>
      <c r="DZ102" s="24"/>
      <c r="EA102" s="24"/>
      <c r="EB102" s="24"/>
      <c r="EC102" s="24"/>
      <c r="ED102" s="24"/>
      <c r="EE102" s="24"/>
      <c r="EF102" s="24"/>
      <c r="EG102" s="24"/>
      <c r="EH102" s="24"/>
      <c r="EI102" s="24"/>
      <c r="EJ102" s="24"/>
      <c r="EK102" s="24"/>
      <c r="EL102" s="24"/>
      <c r="EM102" s="24"/>
      <c r="EN102" s="24"/>
      <c r="EO102" s="24"/>
      <c r="EP102" s="24"/>
      <c r="EQ102" s="24"/>
      <c r="ER102" s="24"/>
      <c r="ES102" s="24"/>
      <c r="ET102" s="24"/>
      <c r="EU102" s="24"/>
      <c r="EV102" s="24"/>
      <c r="EW102" s="24"/>
      <c r="EX102" s="24"/>
      <c r="EY102" s="24"/>
      <c r="EZ102" s="24"/>
      <c r="FA102" s="24"/>
      <c r="FB102" s="24"/>
      <c r="FC102" s="24"/>
      <c r="FD102" s="24"/>
      <c r="FE102" s="24"/>
      <c r="FF102" s="24"/>
      <c r="FG102" s="24"/>
      <c r="FH102" s="24"/>
      <c r="FI102" s="24"/>
      <c r="FJ102" s="24"/>
      <c r="FK102" s="24"/>
      <c r="FL102" s="24"/>
      <c r="FM102" s="24"/>
      <c r="FN102" s="24"/>
      <c r="FO102" s="24"/>
      <c r="FP102" s="24"/>
      <c r="FQ102" s="24"/>
      <c r="FR102" s="24"/>
      <c r="FS102" s="24"/>
      <c r="FT102" s="24"/>
      <c r="FU102" s="24"/>
      <c r="FV102" s="24"/>
      <c r="FW102" s="24"/>
      <c r="FX102" s="24"/>
      <c r="FY102" s="24"/>
      <c r="FZ102" s="24"/>
      <c r="GA102" s="24"/>
      <c r="GB102" s="24"/>
      <c r="GC102" s="24"/>
      <c r="GD102" s="24"/>
      <c r="GE102" s="24"/>
      <c r="GF102" s="24"/>
      <c r="GG102" s="24"/>
      <c r="GH102" s="24"/>
      <c r="GI102" s="24"/>
      <c r="GJ102" s="24"/>
    </row>
    <row r="103" spans="1:192" s="35" customFormat="1" ht="69.95" customHeight="1">
      <c r="A103" s="115"/>
      <c r="B103" s="82" t="s">
        <v>50</v>
      </c>
      <c r="C103" s="81" t="s">
        <v>49</v>
      </c>
      <c r="D103" s="56">
        <v>0</v>
      </c>
      <c r="E103" s="81" t="str">
        <f t="shared" si="3"/>
        <v>5C6</v>
      </c>
      <c r="F103" s="79"/>
      <c r="G103" s="24"/>
      <c r="H103"/>
      <c r="I103" s="24"/>
      <c r="J103" s="24"/>
      <c r="K103" s="24"/>
      <c r="L103" s="24"/>
      <c r="M103" s="24"/>
      <c r="N103" s="24"/>
      <c r="O103" s="24"/>
      <c r="P103" s="24"/>
      <c r="Q103" s="24"/>
      <c r="R103" s="24"/>
      <c r="S103" s="24"/>
      <c r="T103" s="24"/>
    </row>
    <row r="104" spans="1:192" s="20" customFormat="1" ht="69.95" customHeight="1">
      <c r="A104" s="114"/>
      <c r="B104" s="82" t="s">
        <v>99</v>
      </c>
      <c r="C104" s="81" t="s">
        <v>400</v>
      </c>
      <c r="D104" s="56">
        <v>60</v>
      </c>
      <c r="E104" s="81" t="str">
        <f t="shared" si="3"/>
        <v>5J8</v>
      </c>
      <c r="F104" s="79"/>
      <c r="G104" s="24"/>
      <c r="H10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c r="BS104" s="24"/>
      <c r="BT104" s="24"/>
      <c r="BU104" s="24"/>
      <c r="BV104" s="24"/>
      <c r="BW104" s="24"/>
      <c r="BX104" s="24"/>
      <c r="BY104" s="24"/>
      <c r="BZ104" s="24"/>
      <c r="CA104" s="24"/>
      <c r="CB104" s="24"/>
      <c r="CC104" s="24"/>
      <c r="CD104" s="24"/>
      <c r="CE104" s="24"/>
      <c r="CF104" s="24"/>
      <c r="CG104" s="24"/>
      <c r="CH104" s="24"/>
      <c r="CI104" s="24"/>
      <c r="CJ104" s="24"/>
      <c r="CK104" s="24"/>
      <c r="CL104" s="24"/>
      <c r="CM104" s="24"/>
      <c r="CN104" s="24"/>
      <c r="CO104" s="24"/>
      <c r="CP104" s="24"/>
      <c r="CQ104" s="24"/>
      <c r="CR104" s="24"/>
      <c r="CS104" s="24"/>
      <c r="CT104" s="24"/>
      <c r="CU104" s="24"/>
      <c r="CV104" s="24"/>
      <c r="CW104" s="24"/>
      <c r="CX104" s="24"/>
      <c r="CY104" s="24"/>
      <c r="CZ104" s="24"/>
      <c r="DA104" s="24"/>
      <c r="DB104" s="24"/>
      <c r="DC104" s="24"/>
      <c r="DD104" s="24"/>
      <c r="DE104" s="24"/>
      <c r="DF104" s="24"/>
      <c r="DG104" s="24"/>
      <c r="DH104" s="24"/>
      <c r="DI104" s="24"/>
      <c r="DJ104" s="24"/>
      <c r="DK104" s="24"/>
      <c r="DL104" s="24"/>
      <c r="DM104" s="24"/>
      <c r="DN104" s="24"/>
      <c r="DO104" s="24"/>
      <c r="DP104" s="24"/>
      <c r="DQ104" s="24"/>
      <c r="DR104" s="24"/>
      <c r="DS104" s="24"/>
      <c r="DT104" s="24"/>
      <c r="DU104" s="24"/>
      <c r="DV104" s="24"/>
      <c r="DW104" s="24"/>
      <c r="DX104" s="24"/>
      <c r="DY104" s="24"/>
      <c r="DZ104" s="24"/>
      <c r="EA104" s="24"/>
      <c r="EB104" s="24"/>
      <c r="EC104" s="24"/>
      <c r="ED104" s="24"/>
      <c r="EE104" s="24"/>
      <c r="EF104" s="24"/>
      <c r="EG104" s="24"/>
      <c r="EH104" s="24"/>
      <c r="EI104" s="24"/>
      <c r="EJ104" s="24"/>
      <c r="EK104" s="24"/>
      <c r="EL104" s="24"/>
      <c r="EM104" s="24"/>
      <c r="EN104" s="24"/>
      <c r="EO104" s="24"/>
      <c r="EP104" s="24"/>
      <c r="EQ104" s="24"/>
      <c r="ER104" s="24"/>
      <c r="ES104" s="24"/>
      <c r="ET104" s="24"/>
      <c r="EU104" s="24"/>
      <c r="EV104" s="24"/>
      <c r="EW104" s="24"/>
      <c r="EX104" s="24"/>
      <c r="EY104" s="24"/>
      <c r="EZ104" s="24"/>
      <c r="FA104" s="24"/>
      <c r="FB104" s="24"/>
      <c r="FC104" s="24"/>
      <c r="FD104" s="24"/>
      <c r="FE104" s="24"/>
      <c r="FF104" s="24"/>
      <c r="FG104" s="24"/>
      <c r="FH104" s="24"/>
      <c r="FI104" s="24"/>
      <c r="FJ104" s="24"/>
      <c r="FK104" s="24"/>
      <c r="FL104" s="24"/>
      <c r="FM104" s="24"/>
      <c r="FN104" s="24"/>
      <c r="FO104" s="24"/>
      <c r="FP104" s="24"/>
      <c r="FQ104" s="24"/>
      <c r="FR104" s="24"/>
      <c r="FS104" s="24"/>
      <c r="FT104" s="24"/>
      <c r="FU104" s="24"/>
      <c r="FV104" s="24"/>
      <c r="FW104" s="24"/>
      <c r="FX104" s="24"/>
      <c r="FY104" s="24"/>
      <c r="FZ104" s="24"/>
      <c r="GA104" s="24"/>
      <c r="GB104" s="24"/>
      <c r="GC104" s="24"/>
      <c r="GD104" s="24"/>
      <c r="GE104" s="24"/>
      <c r="GF104" s="24"/>
      <c r="GG104" s="24"/>
      <c r="GH104" s="24"/>
      <c r="GI104" s="24"/>
      <c r="GJ104" s="24"/>
    </row>
    <row r="105" spans="1:192" s="20" customFormat="1" ht="69.95" customHeight="1">
      <c r="A105" s="114"/>
      <c r="B105" s="82" t="s">
        <v>100</v>
      </c>
      <c r="C105" s="81" t="s">
        <v>401</v>
      </c>
      <c r="D105" s="56">
        <v>60</v>
      </c>
      <c r="E105" s="81" t="str">
        <f t="shared" si="3"/>
        <v>5J9</v>
      </c>
      <c r="F105" s="79"/>
      <c r="G105" s="24"/>
      <c r="H105"/>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c r="BI105" s="24"/>
      <c r="BJ105" s="24"/>
      <c r="BK105" s="24"/>
      <c r="BL105" s="24"/>
      <c r="BM105" s="24"/>
      <c r="BN105" s="24"/>
      <c r="BO105" s="24"/>
      <c r="BP105" s="24"/>
      <c r="BQ105" s="24"/>
      <c r="BR105" s="24"/>
      <c r="BS105" s="24"/>
      <c r="BT105" s="24"/>
      <c r="BU105" s="24"/>
      <c r="BV105" s="24"/>
      <c r="BW105" s="24"/>
      <c r="BX105" s="24"/>
      <c r="BY105" s="24"/>
      <c r="BZ105" s="24"/>
      <c r="CA105" s="24"/>
      <c r="CB105" s="24"/>
      <c r="CC105" s="24"/>
      <c r="CD105" s="24"/>
      <c r="CE105" s="24"/>
      <c r="CF105" s="24"/>
      <c r="CG105" s="24"/>
      <c r="CH105" s="24"/>
      <c r="CI105" s="24"/>
      <c r="CJ105" s="24"/>
      <c r="CK105" s="24"/>
      <c r="CL105" s="24"/>
      <c r="CM105" s="24"/>
      <c r="CN105" s="24"/>
      <c r="CO105" s="24"/>
      <c r="CP105" s="24"/>
      <c r="CQ105" s="24"/>
      <c r="CR105" s="24"/>
      <c r="CS105" s="24"/>
      <c r="CT105" s="24"/>
      <c r="CU105" s="24"/>
      <c r="CV105" s="24"/>
      <c r="CW105" s="24"/>
      <c r="CX105" s="24"/>
      <c r="CY105" s="24"/>
      <c r="CZ105" s="24"/>
      <c r="DA105" s="24"/>
      <c r="DB105" s="24"/>
      <c r="DC105" s="24"/>
      <c r="DD105" s="24"/>
      <c r="DE105" s="24"/>
      <c r="DF105" s="24"/>
      <c r="DG105" s="24"/>
      <c r="DH105" s="24"/>
      <c r="DI105" s="24"/>
      <c r="DJ105" s="24"/>
      <c r="DK105" s="24"/>
      <c r="DL105" s="24"/>
      <c r="DM105" s="24"/>
      <c r="DN105" s="24"/>
      <c r="DO105" s="24"/>
      <c r="DP105" s="24"/>
      <c r="DQ105" s="24"/>
      <c r="DR105" s="24"/>
      <c r="DS105" s="24"/>
      <c r="DT105" s="24"/>
      <c r="DU105" s="24"/>
      <c r="DV105" s="24"/>
      <c r="DW105" s="24"/>
      <c r="DX105" s="24"/>
      <c r="DY105" s="24"/>
      <c r="DZ105" s="24"/>
      <c r="EA105" s="24"/>
      <c r="EB105" s="24"/>
      <c r="EC105" s="24"/>
      <c r="ED105" s="24"/>
      <c r="EE105" s="24"/>
      <c r="EF105" s="24"/>
      <c r="EG105" s="24"/>
      <c r="EH105" s="24"/>
      <c r="EI105" s="24"/>
      <c r="EJ105" s="24"/>
      <c r="EK105" s="24"/>
      <c r="EL105" s="24"/>
      <c r="EM105" s="24"/>
      <c r="EN105" s="24"/>
      <c r="EO105" s="24"/>
      <c r="EP105" s="24"/>
      <c r="EQ105" s="24"/>
      <c r="ER105" s="24"/>
      <c r="ES105" s="24"/>
      <c r="ET105" s="24"/>
      <c r="EU105" s="24"/>
      <c r="EV105" s="24"/>
      <c r="EW105" s="24"/>
      <c r="EX105" s="24"/>
      <c r="EY105" s="24"/>
      <c r="EZ105" s="24"/>
      <c r="FA105" s="24"/>
      <c r="FB105" s="24"/>
      <c r="FC105" s="24"/>
      <c r="FD105" s="24"/>
      <c r="FE105" s="24"/>
      <c r="FF105" s="24"/>
      <c r="FG105" s="24"/>
      <c r="FH105" s="24"/>
      <c r="FI105" s="24"/>
      <c r="FJ105" s="24"/>
      <c r="FK105" s="24"/>
      <c r="FL105" s="24"/>
      <c r="FM105" s="24"/>
      <c r="FN105" s="24"/>
      <c r="FO105" s="24"/>
      <c r="FP105" s="24"/>
      <c r="FQ105" s="24"/>
      <c r="FR105" s="24"/>
      <c r="FS105" s="24"/>
      <c r="FT105" s="24"/>
      <c r="FU105" s="24"/>
      <c r="FV105" s="24"/>
      <c r="FW105" s="24"/>
      <c r="FX105" s="24"/>
      <c r="FY105" s="24"/>
      <c r="FZ105" s="24"/>
      <c r="GA105" s="24"/>
      <c r="GB105" s="24"/>
      <c r="GC105" s="24"/>
      <c r="GD105" s="24"/>
      <c r="GE105" s="24"/>
      <c r="GF105" s="24"/>
      <c r="GG105" s="24"/>
      <c r="GH105" s="24"/>
      <c r="GI105" s="24"/>
      <c r="GJ105" s="24"/>
    </row>
    <row r="106" spans="1:192" ht="69.95" customHeight="1">
      <c r="B106" s="82" t="s">
        <v>242</v>
      </c>
      <c r="C106" s="81" t="s">
        <v>515</v>
      </c>
      <c r="D106" s="56">
        <v>60</v>
      </c>
      <c r="E106" s="81" t="str">
        <f t="shared" si="3"/>
        <v>4RR</v>
      </c>
      <c r="F106" s="79"/>
      <c r="G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24"/>
      <c r="BQ106" s="24"/>
      <c r="BR106" s="24"/>
      <c r="BS106" s="24"/>
      <c r="BT106" s="24"/>
      <c r="BU106" s="24"/>
      <c r="BV106" s="24"/>
      <c r="BW106" s="24"/>
      <c r="BX106" s="24"/>
      <c r="BY106" s="24"/>
      <c r="BZ106" s="24"/>
      <c r="CA106" s="24"/>
      <c r="CB106" s="24"/>
      <c r="CC106" s="24"/>
      <c r="CD106" s="24"/>
      <c r="CE106" s="24"/>
      <c r="CF106" s="24"/>
      <c r="CG106" s="24"/>
      <c r="CH106" s="24"/>
      <c r="CI106" s="24"/>
      <c r="CJ106" s="24"/>
      <c r="CK106" s="24"/>
      <c r="CL106" s="24"/>
      <c r="CM106" s="24"/>
      <c r="CN106" s="24"/>
      <c r="CO106" s="24"/>
      <c r="CP106" s="24"/>
      <c r="CQ106" s="24"/>
      <c r="CR106" s="24"/>
      <c r="CS106" s="24"/>
      <c r="CT106" s="24"/>
      <c r="CU106" s="24"/>
      <c r="CV106" s="24"/>
      <c r="CW106" s="24"/>
      <c r="CX106" s="24"/>
      <c r="CY106" s="24"/>
      <c r="CZ106" s="24"/>
      <c r="DA106" s="24"/>
      <c r="DB106" s="24"/>
      <c r="DC106" s="24"/>
      <c r="DD106" s="24"/>
      <c r="DE106" s="24"/>
      <c r="DF106" s="24"/>
      <c r="DG106" s="24"/>
      <c r="DH106" s="24"/>
      <c r="DI106" s="24"/>
      <c r="DJ106" s="24"/>
      <c r="DK106" s="24"/>
      <c r="DL106" s="24"/>
      <c r="DM106" s="24"/>
      <c r="DN106" s="24"/>
      <c r="DO106" s="24"/>
      <c r="DP106" s="24"/>
      <c r="DQ106" s="24"/>
      <c r="DR106" s="24"/>
      <c r="DS106" s="24"/>
      <c r="DT106" s="24"/>
      <c r="DU106" s="24"/>
      <c r="DV106" s="24"/>
      <c r="DW106" s="24"/>
      <c r="DX106" s="24"/>
      <c r="DY106" s="24"/>
      <c r="DZ106" s="24"/>
      <c r="EA106" s="24"/>
      <c r="EB106" s="24"/>
      <c r="EC106" s="24"/>
      <c r="ED106" s="24"/>
      <c r="EE106" s="24"/>
      <c r="EF106" s="24"/>
      <c r="EG106" s="24"/>
      <c r="EH106" s="24"/>
      <c r="EI106" s="24"/>
      <c r="EJ106" s="24"/>
      <c r="EK106" s="24"/>
      <c r="EL106" s="24"/>
      <c r="EM106" s="24"/>
      <c r="EN106" s="24"/>
      <c r="EO106" s="24"/>
      <c r="EP106" s="24"/>
      <c r="EQ106" s="24"/>
      <c r="ER106" s="24"/>
      <c r="ES106" s="24"/>
      <c r="ET106" s="24"/>
      <c r="EU106" s="24"/>
      <c r="EV106" s="24"/>
      <c r="EW106" s="24"/>
      <c r="EX106" s="24"/>
      <c r="EY106" s="24"/>
      <c r="EZ106" s="24"/>
      <c r="FA106" s="24"/>
      <c r="FB106" s="24"/>
      <c r="FC106" s="24"/>
      <c r="FD106" s="24"/>
      <c r="FE106" s="24"/>
      <c r="FF106" s="24"/>
      <c r="FG106" s="24"/>
      <c r="FH106" s="24"/>
      <c r="FI106" s="24"/>
      <c r="FJ106" s="24"/>
      <c r="FK106" s="24"/>
      <c r="FL106" s="24"/>
      <c r="FM106" s="24"/>
      <c r="FN106" s="24"/>
      <c r="FO106" s="24"/>
      <c r="FP106" s="24"/>
      <c r="FQ106" s="24"/>
      <c r="FR106" s="24"/>
      <c r="FS106" s="24"/>
      <c r="FT106" s="24"/>
      <c r="FU106" s="24"/>
      <c r="FV106" s="24"/>
      <c r="FW106" s="24"/>
      <c r="FX106" s="24"/>
      <c r="FY106" s="24"/>
      <c r="FZ106" s="24"/>
      <c r="GA106" s="24"/>
      <c r="GB106" s="24"/>
      <c r="GC106" s="24"/>
      <c r="GD106" s="24"/>
      <c r="GE106" s="24"/>
      <c r="GF106" s="24"/>
      <c r="GG106" s="24"/>
      <c r="GH106" s="24"/>
      <c r="GI106" s="24"/>
      <c r="GJ106" s="24"/>
    </row>
    <row r="107" spans="1:192" ht="69.95" customHeight="1">
      <c r="B107" s="82" t="s">
        <v>243</v>
      </c>
      <c r="C107" s="81" t="s">
        <v>399</v>
      </c>
      <c r="D107" s="56">
        <v>60</v>
      </c>
      <c r="E107" s="81" t="str">
        <f t="shared" si="3"/>
        <v>4YD</v>
      </c>
      <c r="F107" s="79"/>
      <c r="G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24"/>
      <c r="BF107" s="24"/>
      <c r="BG107" s="24"/>
      <c r="BH107" s="24"/>
      <c r="BI107" s="24"/>
      <c r="BJ107" s="24"/>
      <c r="BK107" s="24"/>
      <c r="BL107" s="24"/>
      <c r="BM107" s="24"/>
      <c r="BN107" s="24"/>
      <c r="BO107" s="24"/>
      <c r="BP107" s="24"/>
      <c r="BQ107" s="24"/>
      <c r="BR107" s="24"/>
      <c r="BS107" s="24"/>
      <c r="BT107" s="24"/>
      <c r="BU107" s="24"/>
      <c r="BV107" s="24"/>
      <c r="BW107" s="24"/>
      <c r="BX107" s="24"/>
      <c r="BY107" s="24"/>
      <c r="BZ107" s="24"/>
      <c r="CA107" s="24"/>
      <c r="CB107" s="24"/>
      <c r="CC107" s="24"/>
      <c r="CD107" s="24"/>
      <c r="CE107" s="24"/>
      <c r="CF107" s="24"/>
      <c r="CG107" s="24"/>
      <c r="CH107" s="24"/>
      <c r="CI107" s="24"/>
      <c r="CJ107" s="24"/>
      <c r="CK107" s="24"/>
      <c r="CL107" s="24"/>
      <c r="CM107" s="24"/>
      <c r="CN107" s="24"/>
      <c r="CO107" s="24"/>
      <c r="CP107" s="24"/>
      <c r="CQ107" s="24"/>
      <c r="CR107" s="24"/>
      <c r="CS107" s="24"/>
      <c r="CT107" s="24"/>
      <c r="CU107" s="24"/>
      <c r="CV107" s="24"/>
      <c r="CW107" s="24"/>
      <c r="CX107" s="24"/>
      <c r="CY107" s="24"/>
      <c r="CZ107" s="24"/>
      <c r="DA107" s="24"/>
      <c r="DB107" s="24"/>
      <c r="DC107" s="24"/>
      <c r="DD107" s="24"/>
      <c r="DE107" s="24"/>
      <c r="DF107" s="24"/>
      <c r="DG107" s="24"/>
      <c r="DH107" s="24"/>
      <c r="DI107" s="24"/>
      <c r="DJ107" s="24"/>
      <c r="DK107" s="24"/>
      <c r="DL107" s="24"/>
      <c r="DM107" s="24"/>
      <c r="DN107" s="24"/>
      <c r="DO107" s="24"/>
      <c r="DP107" s="24"/>
      <c r="DQ107" s="24"/>
      <c r="DR107" s="24"/>
      <c r="DS107" s="24"/>
      <c r="DT107" s="24"/>
      <c r="DU107" s="24"/>
      <c r="DV107" s="24"/>
      <c r="DW107" s="24"/>
      <c r="DX107" s="24"/>
      <c r="DY107" s="24"/>
      <c r="DZ107" s="24"/>
      <c r="EA107" s="24"/>
      <c r="EB107" s="24"/>
      <c r="EC107" s="24"/>
      <c r="ED107" s="24"/>
      <c r="EE107" s="24"/>
      <c r="EF107" s="24"/>
      <c r="EG107" s="24"/>
      <c r="EH107" s="24"/>
      <c r="EI107" s="24"/>
      <c r="EJ107" s="24"/>
      <c r="EK107" s="24"/>
      <c r="EL107" s="24"/>
      <c r="EM107" s="24"/>
      <c r="EN107" s="24"/>
      <c r="EO107" s="24"/>
      <c r="EP107" s="24"/>
      <c r="EQ107" s="24"/>
      <c r="ER107" s="24"/>
      <c r="ES107" s="24"/>
      <c r="ET107" s="24"/>
      <c r="EU107" s="24"/>
      <c r="EV107" s="24"/>
      <c r="EW107" s="24"/>
      <c r="EX107" s="24"/>
      <c r="EY107" s="24"/>
      <c r="EZ107" s="24"/>
      <c r="FA107" s="24"/>
      <c r="FB107" s="24"/>
      <c r="FC107" s="24"/>
      <c r="FD107" s="24"/>
      <c r="FE107" s="24"/>
      <c r="FF107" s="24"/>
      <c r="FG107" s="24"/>
      <c r="FH107" s="24"/>
      <c r="FI107" s="24"/>
      <c r="FJ107" s="24"/>
      <c r="FK107" s="24"/>
      <c r="FL107" s="24"/>
      <c r="FM107" s="24"/>
      <c r="FN107" s="24"/>
      <c r="FO107" s="24"/>
      <c r="FP107" s="24"/>
      <c r="FQ107" s="24"/>
      <c r="FR107" s="24"/>
      <c r="FS107" s="24"/>
      <c r="FT107" s="24"/>
      <c r="FU107" s="24"/>
      <c r="FV107" s="24"/>
      <c r="FW107" s="24"/>
      <c r="FX107" s="24"/>
      <c r="FY107" s="24"/>
      <c r="FZ107" s="24"/>
      <c r="GA107" s="24"/>
      <c r="GB107" s="24"/>
      <c r="GC107" s="24"/>
      <c r="GD107" s="24"/>
      <c r="GE107" s="24"/>
      <c r="GF107" s="24"/>
      <c r="GG107" s="24"/>
      <c r="GH107" s="24"/>
      <c r="GI107" s="24"/>
      <c r="GJ107" s="24"/>
    </row>
    <row r="108" spans="1:192" ht="69.95" customHeight="1">
      <c r="B108" s="326" t="s">
        <v>358</v>
      </c>
      <c r="C108" s="327"/>
      <c r="D108" s="327"/>
      <c r="E108" s="327">
        <f t="shared" si="3"/>
        <v>0</v>
      </c>
      <c r="F108" s="328"/>
      <c r="G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c r="BT108" s="24"/>
      <c r="BU108" s="24"/>
      <c r="BV108" s="24"/>
      <c r="BW108" s="24"/>
      <c r="BX108" s="24"/>
      <c r="BY108" s="24"/>
      <c r="BZ108" s="24"/>
      <c r="CA108" s="24"/>
      <c r="CB108" s="24"/>
      <c r="CC108" s="24"/>
      <c r="CD108" s="24"/>
      <c r="CE108" s="24"/>
      <c r="CF108" s="24"/>
      <c r="CG108" s="24"/>
      <c r="CH108" s="24"/>
      <c r="CI108" s="24"/>
      <c r="CJ108" s="24"/>
      <c r="CK108" s="24"/>
      <c r="CL108" s="24"/>
      <c r="CM108" s="24"/>
      <c r="CN108" s="24"/>
      <c r="CO108" s="24"/>
      <c r="CP108" s="24"/>
      <c r="CQ108" s="24"/>
      <c r="CR108" s="24"/>
      <c r="CS108" s="24"/>
      <c r="CT108" s="24"/>
      <c r="CU108" s="24"/>
      <c r="CV108" s="24"/>
      <c r="CW108" s="24"/>
      <c r="CX108" s="24"/>
      <c r="CY108" s="24"/>
      <c r="CZ108" s="24"/>
      <c r="DA108" s="24"/>
      <c r="DB108" s="24"/>
      <c r="DC108" s="24"/>
      <c r="DD108" s="24"/>
      <c r="DE108" s="24"/>
      <c r="DF108" s="24"/>
      <c r="DG108" s="24"/>
      <c r="DH108" s="24"/>
      <c r="DI108" s="24"/>
      <c r="DJ108" s="24"/>
      <c r="DK108" s="24"/>
      <c r="DL108" s="24"/>
      <c r="DM108" s="24"/>
      <c r="DN108" s="24"/>
      <c r="DO108" s="24"/>
      <c r="DP108" s="24"/>
      <c r="DQ108" s="24"/>
      <c r="DR108" s="24"/>
      <c r="DS108" s="24"/>
      <c r="DT108" s="24"/>
      <c r="DU108" s="24"/>
      <c r="DV108" s="24"/>
      <c r="DW108" s="24"/>
      <c r="DX108" s="24"/>
      <c r="DY108" s="24"/>
      <c r="DZ108" s="24"/>
      <c r="EA108" s="24"/>
      <c r="EB108" s="24"/>
      <c r="EC108" s="24"/>
      <c r="ED108" s="24"/>
      <c r="EE108" s="24"/>
      <c r="EF108" s="24"/>
      <c r="EG108" s="24"/>
      <c r="EH108" s="24"/>
      <c r="EI108" s="24"/>
      <c r="EJ108" s="24"/>
      <c r="EK108" s="24"/>
      <c r="EL108" s="24"/>
      <c r="EM108" s="24"/>
      <c r="EN108" s="24"/>
      <c r="EO108" s="24"/>
      <c r="EP108" s="24"/>
      <c r="EQ108" s="24"/>
      <c r="ER108" s="24"/>
      <c r="ES108" s="24"/>
      <c r="ET108" s="24"/>
      <c r="EU108" s="24"/>
      <c r="EV108" s="24"/>
      <c r="EW108" s="24"/>
      <c r="EX108" s="24"/>
      <c r="EY108" s="24"/>
      <c r="EZ108" s="24"/>
      <c r="FA108" s="24"/>
      <c r="FB108" s="24"/>
      <c r="FC108" s="24"/>
      <c r="FD108" s="24"/>
      <c r="FE108" s="24"/>
      <c r="FF108" s="24"/>
      <c r="FG108" s="24"/>
      <c r="FH108" s="24"/>
      <c r="FI108" s="24"/>
      <c r="FJ108" s="24"/>
      <c r="FK108" s="24"/>
      <c r="FL108" s="24"/>
      <c r="FM108" s="24"/>
      <c r="FN108" s="24"/>
      <c r="FO108" s="24"/>
      <c r="FP108" s="24"/>
      <c r="FQ108" s="24"/>
      <c r="FR108" s="24"/>
      <c r="FS108" s="24"/>
      <c r="FT108" s="24"/>
      <c r="FU108" s="24"/>
      <c r="FV108" s="24"/>
      <c r="FW108" s="24"/>
      <c r="FX108" s="24"/>
      <c r="FY108" s="24"/>
      <c r="FZ108" s="24"/>
      <c r="GA108" s="24"/>
      <c r="GB108" s="24"/>
      <c r="GC108" s="24"/>
      <c r="GD108" s="24"/>
      <c r="GE108" s="24"/>
      <c r="GF108" s="24"/>
      <c r="GG108" s="24"/>
      <c r="GH108" s="24"/>
      <c r="GI108" s="24"/>
      <c r="GJ108" s="24"/>
    </row>
    <row r="109" spans="1:192" ht="69.95" customHeight="1">
      <c r="B109" s="82" t="s">
        <v>490</v>
      </c>
      <c r="C109" s="81" t="s">
        <v>402</v>
      </c>
      <c r="D109" s="56">
        <v>0</v>
      </c>
      <c r="E109" s="81" t="str">
        <f t="shared" si="3"/>
        <v>5DA</v>
      </c>
      <c r="F109" s="79"/>
      <c r="G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24"/>
      <c r="BF109" s="24"/>
      <c r="BG109" s="24"/>
      <c r="BH109" s="24"/>
      <c r="BI109" s="24"/>
      <c r="BJ109" s="24"/>
      <c r="BK109" s="24"/>
      <c r="BL109" s="24"/>
      <c r="BM109" s="24"/>
      <c r="BN109" s="24"/>
      <c r="BO109" s="24"/>
      <c r="BP109" s="24"/>
      <c r="BQ109" s="24"/>
      <c r="BR109" s="24"/>
      <c r="BS109" s="24"/>
      <c r="BT109" s="24"/>
      <c r="BU109" s="24"/>
      <c r="BV109" s="24"/>
      <c r="BW109" s="24"/>
      <c r="BX109" s="24"/>
      <c r="BY109" s="24"/>
      <c r="BZ109" s="24"/>
      <c r="CA109" s="24"/>
      <c r="CB109" s="24"/>
      <c r="CC109" s="24"/>
      <c r="CD109" s="24"/>
      <c r="CE109" s="24"/>
      <c r="CF109" s="24"/>
      <c r="CG109" s="24"/>
      <c r="CH109" s="24"/>
      <c r="CI109" s="24"/>
      <c r="CJ109" s="24"/>
      <c r="CK109" s="24"/>
      <c r="CL109" s="24"/>
      <c r="CM109" s="24"/>
      <c r="CN109" s="24"/>
      <c r="CO109" s="24"/>
      <c r="CP109" s="24"/>
      <c r="CQ109" s="24"/>
      <c r="CR109" s="24"/>
      <c r="CS109" s="24"/>
      <c r="CT109" s="24"/>
      <c r="CU109" s="24"/>
      <c r="CV109" s="24"/>
      <c r="CW109" s="24"/>
      <c r="CX109" s="24"/>
      <c r="CY109" s="24"/>
      <c r="CZ109" s="24"/>
      <c r="DA109" s="24"/>
      <c r="DB109" s="24"/>
      <c r="DC109" s="24"/>
      <c r="DD109" s="24"/>
      <c r="DE109" s="24"/>
      <c r="DF109" s="24"/>
      <c r="DG109" s="24"/>
      <c r="DH109" s="24"/>
      <c r="DI109" s="24"/>
      <c r="DJ109" s="24"/>
      <c r="DK109" s="24"/>
      <c r="DL109" s="24"/>
      <c r="DM109" s="24"/>
      <c r="DN109" s="24"/>
      <c r="DO109" s="24"/>
      <c r="DP109" s="24"/>
      <c r="DQ109" s="24"/>
      <c r="DR109" s="24"/>
      <c r="DS109" s="24"/>
      <c r="DT109" s="24"/>
      <c r="DU109" s="24"/>
      <c r="DV109" s="24"/>
      <c r="DW109" s="24"/>
      <c r="DX109" s="24"/>
      <c r="DY109" s="24"/>
      <c r="DZ109" s="24"/>
      <c r="EA109" s="24"/>
      <c r="EB109" s="24"/>
      <c r="EC109" s="24"/>
      <c r="ED109" s="24"/>
      <c r="EE109" s="24"/>
      <c r="EF109" s="24"/>
      <c r="EG109" s="24"/>
      <c r="EH109" s="24"/>
      <c r="EI109" s="24"/>
      <c r="EJ109" s="24"/>
      <c r="EK109" s="24"/>
      <c r="EL109" s="24"/>
      <c r="EM109" s="24"/>
      <c r="EN109" s="24"/>
      <c r="EO109" s="24"/>
      <c r="EP109" s="24"/>
      <c r="EQ109" s="24"/>
      <c r="ER109" s="24"/>
      <c r="ES109" s="24"/>
      <c r="ET109" s="24"/>
      <c r="EU109" s="24"/>
      <c r="EV109" s="24"/>
      <c r="EW109" s="24"/>
      <c r="EX109" s="24"/>
      <c r="EY109" s="24"/>
      <c r="EZ109" s="24"/>
      <c r="FA109" s="24"/>
      <c r="FB109" s="24"/>
      <c r="FC109" s="24"/>
      <c r="FD109" s="24"/>
      <c r="FE109" s="24"/>
      <c r="FF109" s="24"/>
      <c r="FG109" s="24"/>
      <c r="FH109" s="24"/>
      <c r="FI109" s="24"/>
      <c r="FJ109" s="24"/>
      <c r="FK109" s="24"/>
      <c r="FL109" s="24"/>
      <c r="FM109" s="24"/>
      <c r="FN109" s="24"/>
      <c r="FO109" s="24"/>
      <c r="FP109" s="24"/>
      <c r="FQ109" s="24"/>
      <c r="FR109" s="24"/>
      <c r="FS109" s="24"/>
      <c r="FT109" s="24"/>
      <c r="FU109" s="24"/>
      <c r="FV109" s="24"/>
      <c r="FW109" s="24"/>
      <c r="FX109" s="24"/>
      <c r="FY109" s="24"/>
      <c r="FZ109" s="24"/>
      <c r="GA109" s="24"/>
      <c r="GB109" s="24"/>
      <c r="GC109" s="24"/>
      <c r="GD109" s="24"/>
      <c r="GE109" s="24"/>
      <c r="GF109" s="24"/>
      <c r="GG109" s="24"/>
      <c r="GH109" s="24"/>
      <c r="GI109" s="24"/>
      <c r="GJ109" s="24"/>
    </row>
    <row r="110" spans="1:192" ht="69.95" customHeight="1">
      <c r="B110" s="82" t="s">
        <v>404</v>
      </c>
      <c r="C110" s="81" t="s">
        <v>82</v>
      </c>
      <c r="D110" s="53" t="s">
        <v>431</v>
      </c>
      <c r="E110" s="81" t="str">
        <f t="shared" si="3"/>
        <v>5DB</v>
      </c>
      <c r="F110" s="79"/>
      <c r="G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24"/>
      <c r="BF110" s="24"/>
      <c r="BG110" s="24"/>
      <c r="BH110" s="24"/>
      <c r="BI110" s="24"/>
      <c r="BJ110" s="24"/>
      <c r="BK110" s="24"/>
      <c r="BL110" s="24"/>
      <c r="BM110" s="24"/>
      <c r="BN110" s="24"/>
      <c r="BO110" s="24"/>
      <c r="BP110" s="24"/>
      <c r="BQ110" s="24"/>
      <c r="BR110" s="24"/>
      <c r="BS110" s="24"/>
      <c r="BT110" s="24"/>
      <c r="BU110" s="24"/>
      <c r="BV110" s="24"/>
      <c r="BW110" s="24"/>
      <c r="BX110" s="24"/>
      <c r="BY110" s="24"/>
      <c r="BZ110" s="24"/>
      <c r="CA110" s="24"/>
      <c r="CB110" s="24"/>
      <c r="CC110" s="24"/>
      <c r="CD110" s="24"/>
      <c r="CE110" s="24"/>
      <c r="CF110" s="24"/>
      <c r="CG110" s="24"/>
      <c r="CH110" s="24"/>
      <c r="CI110" s="24"/>
      <c r="CJ110" s="24"/>
      <c r="CK110" s="24"/>
      <c r="CL110" s="24"/>
      <c r="CM110" s="24"/>
      <c r="CN110" s="24"/>
      <c r="CO110" s="24"/>
      <c r="CP110" s="24"/>
      <c r="CQ110" s="24"/>
      <c r="CR110" s="24"/>
      <c r="CS110" s="24"/>
      <c r="CT110" s="24"/>
      <c r="CU110" s="24"/>
      <c r="CV110" s="24"/>
      <c r="CW110" s="24"/>
      <c r="CX110" s="24"/>
      <c r="CY110" s="24"/>
      <c r="CZ110" s="24"/>
      <c r="DA110" s="24"/>
      <c r="DB110" s="24"/>
      <c r="DC110" s="24"/>
      <c r="DD110" s="24"/>
      <c r="DE110" s="24"/>
      <c r="DF110" s="24"/>
      <c r="DG110" s="24"/>
      <c r="DH110" s="24"/>
      <c r="DI110" s="24"/>
      <c r="DJ110" s="24"/>
      <c r="DK110" s="24"/>
      <c r="DL110" s="24"/>
      <c r="DM110" s="24"/>
      <c r="DN110" s="24"/>
      <c r="DO110" s="24"/>
      <c r="DP110" s="24"/>
      <c r="DQ110" s="24"/>
      <c r="DR110" s="24"/>
      <c r="DS110" s="24"/>
      <c r="DT110" s="24"/>
      <c r="DU110" s="24"/>
      <c r="DV110" s="24"/>
      <c r="DW110" s="24"/>
      <c r="DX110" s="24"/>
      <c r="DY110" s="24"/>
      <c r="DZ110" s="24"/>
      <c r="EA110" s="24"/>
      <c r="EB110" s="24"/>
      <c r="EC110" s="24"/>
      <c r="ED110" s="24"/>
      <c r="EE110" s="24"/>
      <c r="EF110" s="24"/>
      <c r="EG110" s="24"/>
      <c r="EH110" s="24"/>
      <c r="EI110" s="24"/>
      <c r="EJ110" s="24"/>
      <c r="EK110" s="24"/>
      <c r="EL110" s="24"/>
      <c r="EM110" s="24"/>
      <c r="EN110" s="24"/>
      <c r="EO110" s="24"/>
      <c r="EP110" s="24"/>
      <c r="EQ110" s="24"/>
      <c r="ER110" s="24"/>
      <c r="ES110" s="24"/>
      <c r="ET110" s="24"/>
      <c r="EU110" s="24"/>
      <c r="EV110" s="24"/>
      <c r="EW110" s="24"/>
      <c r="EX110" s="24"/>
      <c r="EY110" s="24"/>
      <c r="EZ110" s="24"/>
      <c r="FA110" s="24"/>
      <c r="FB110" s="24"/>
      <c r="FC110" s="24"/>
      <c r="FD110" s="24"/>
      <c r="FE110" s="24"/>
      <c r="FF110" s="24"/>
      <c r="FG110" s="24"/>
      <c r="FH110" s="24"/>
      <c r="FI110" s="24"/>
      <c r="FJ110" s="24"/>
      <c r="FK110" s="24"/>
      <c r="FL110" s="24"/>
      <c r="FM110" s="24"/>
      <c r="FN110" s="24"/>
      <c r="FO110" s="24"/>
      <c r="FP110" s="24"/>
      <c r="FQ110" s="24"/>
      <c r="FR110" s="24"/>
      <c r="FS110" s="24"/>
      <c r="FT110" s="24"/>
      <c r="FU110" s="24"/>
      <c r="FV110" s="24"/>
      <c r="FW110" s="24"/>
      <c r="FX110" s="24"/>
      <c r="FY110" s="24"/>
      <c r="FZ110" s="24"/>
      <c r="GA110" s="24"/>
      <c r="GB110" s="24"/>
      <c r="GC110" s="24"/>
      <c r="GD110" s="24"/>
      <c r="GE110" s="24"/>
      <c r="GF110" s="24"/>
      <c r="GG110" s="24"/>
      <c r="GH110" s="24"/>
      <c r="GI110" s="24"/>
      <c r="GJ110" s="24"/>
    </row>
    <row r="111" spans="1:192" ht="69.95" customHeight="1">
      <c r="B111" s="82" t="s">
        <v>405</v>
      </c>
      <c r="C111" s="81" t="s">
        <v>403</v>
      </c>
      <c r="D111" s="56">
        <v>100</v>
      </c>
      <c r="E111" s="81" t="str">
        <f t="shared" si="3"/>
        <v>5DC</v>
      </c>
      <c r="F111" s="79"/>
      <c r="G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24"/>
      <c r="BF111" s="24"/>
      <c r="BG111" s="24"/>
      <c r="BH111" s="24"/>
      <c r="BI111" s="24"/>
      <c r="BJ111" s="24"/>
      <c r="BK111" s="24"/>
      <c r="BL111" s="24"/>
      <c r="BM111" s="24"/>
      <c r="BN111" s="24"/>
      <c r="BO111" s="24"/>
      <c r="BP111" s="24"/>
      <c r="BQ111" s="24"/>
      <c r="BR111" s="24"/>
      <c r="BS111" s="24"/>
      <c r="BT111" s="24"/>
      <c r="BU111" s="24"/>
      <c r="BV111" s="24"/>
      <c r="BW111" s="24"/>
      <c r="BX111" s="24"/>
      <c r="BY111" s="24"/>
      <c r="BZ111" s="24"/>
      <c r="CA111" s="24"/>
      <c r="CB111" s="24"/>
      <c r="CC111" s="24"/>
      <c r="CD111" s="24"/>
      <c r="CE111" s="24"/>
      <c r="CF111" s="24"/>
      <c r="CG111" s="24"/>
      <c r="CH111" s="24"/>
      <c r="CI111" s="24"/>
      <c r="CJ111" s="24"/>
      <c r="CK111" s="24"/>
      <c r="CL111" s="24"/>
      <c r="CM111" s="24"/>
      <c r="CN111" s="24"/>
      <c r="CO111" s="24"/>
      <c r="CP111" s="24"/>
      <c r="CQ111" s="24"/>
      <c r="CR111" s="24"/>
      <c r="CS111" s="24"/>
      <c r="CT111" s="24"/>
      <c r="CU111" s="24"/>
      <c r="CV111" s="24"/>
      <c r="CW111" s="24"/>
      <c r="CX111" s="24"/>
      <c r="CY111" s="24"/>
      <c r="CZ111" s="24"/>
      <c r="DA111" s="24"/>
      <c r="DB111" s="24"/>
      <c r="DC111" s="24"/>
      <c r="DD111" s="24"/>
      <c r="DE111" s="24"/>
      <c r="DF111" s="24"/>
      <c r="DG111" s="24"/>
      <c r="DH111" s="24"/>
      <c r="DI111" s="24"/>
      <c r="DJ111" s="24"/>
      <c r="DK111" s="24"/>
      <c r="DL111" s="24"/>
      <c r="DM111" s="24"/>
      <c r="DN111" s="24"/>
      <c r="DO111" s="24"/>
      <c r="DP111" s="24"/>
      <c r="DQ111" s="24"/>
      <c r="DR111" s="24"/>
      <c r="DS111" s="24"/>
      <c r="DT111" s="24"/>
      <c r="DU111" s="24"/>
      <c r="DV111" s="24"/>
      <c r="DW111" s="24"/>
      <c r="DX111" s="24"/>
      <c r="DY111" s="24"/>
      <c r="DZ111" s="24"/>
      <c r="EA111" s="24"/>
      <c r="EB111" s="24"/>
      <c r="EC111" s="24"/>
      <c r="ED111" s="24"/>
      <c r="EE111" s="24"/>
      <c r="EF111" s="24"/>
      <c r="EG111" s="24"/>
      <c r="EH111" s="24"/>
      <c r="EI111" s="24"/>
      <c r="EJ111" s="24"/>
      <c r="EK111" s="24"/>
      <c r="EL111" s="24"/>
      <c r="EM111" s="24"/>
      <c r="EN111" s="24"/>
      <c r="EO111" s="24"/>
      <c r="EP111" s="24"/>
      <c r="EQ111" s="24"/>
      <c r="ER111" s="24"/>
      <c r="ES111" s="24"/>
      <c r="ET111" s="24"/>
      <c r="EU111" s="24"/>
      <c r="EV111" s="24"/>
      <c r="EW111" s="24"/>
      <c r="EX111" s="24"/>
      <c r="EY111" s="24"/>
      <c r="EZ111" s="24"/>
      <c r="FA111" s="24"/>
      <c r="FB111" s="24"/>
      <c r="FC111" s="24"/>
      <c r="FD111" s="24"/>
      <c r="FE111" s="24"/>
      <c r="FF111" s="24"/>
      <c r="FG111" s="24"/>
      <c r="FH111" s="24"/>
      <c r="FI111" s="24"/>
      <c r="FJ111" s="24"/>
      <c r="FK111" s="24"/>
      <c r="FL111" s="24"/>
      <c r="FM111" s="24"/>
      <c r="FN111" s="24"/>
      <c r="FO111" s="24"/>
      <c r="FP111" s="24"/>
      <c r="FQ111" s="24"/>
      <c r="FR111" s="24"/>
      <c r="FS111" s="24"/>
      <c r="FT111" s="24"/>
      <c r="FU111" s="24"/>
      <c r="FV111" s="24"/>
      <c r="FW111" s="24"/>
      <c r="FX111" s="24"/>
      <c r="FY111" s="24"/>
      <c r="FZ111" s="24"/>
      <c r="GA111" s="24"/>
      <c r="GB111" s="24"/>
      <c r="GC111" s="24"/>
      <c r="GD111" s="24"/>
      <c r="GE111" s="24"/>
      <c r="GF111" s="24"/>
      <c r="GG111" s="24"/>
      <c r="GH111" s="24"/>
      <c r="GI111" s="24"/>
      <c r="GJ111" s="24"/>
    </row>
    <row r="112" spans="1:192" ht="69.95" customHeight="1">
      <c r="B112" s="82" t="s">
        <v>513</v>
      </c>
      <c r="C112" s="81" t="s">
        <v>81</v>
      </c>
      <c r="D112" s="56">
        <v>0</v>
      </c>
      <c r="E112" s="81" t="str">
        <f t="shared" si="3"/>
        <v>5D9</v>
      </c>
      <c r="F112" s="79"/>
      <c r="G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4"/>
      <c r="BF112" s="24"/>
      <c r="BG112" s="24"/>
      <c r="BH112" s="24"/>
      <c r="BI112" s="24"/>
      <c r="BJ112" s="24"/>
      <c r="BK112" s="24"/>
      <c r="BL112" s="24"/>
      <c r="BM112" s="24"/>
      <c r="BN112" s="24"/>
      <c r="BO112" s="24"/>
      <c r="BP112" s="24"/>
      <c r="BQ112" s="24"/>
      <c r="BR112" s="24"/>
      <c r="BS112" s="24"/>
      <c r="BT112" s="24"/>
      <c r="BU112" s="24"/>
      <c r="BV112" s="24"/>
      <c r="BW112" s="24"/>
      <c r="BX112" s="24"/>
      <c r="BY112" s="24"/>
      <c r="BZ112" s="24"/>
      <c r="CA112" s="24"/>
      <c r="CB112" s="24"/>
      <c r="CC112" s="24"/>
      <c r="CD112" s="24"/>
      <c r="CE112" s="24"/>
      <c r="CF112" s="24"/>
      <c r="CG112" s="24"/>
      <c r="CH112" s="24"/>
      <c r="CI112" s="24"/>
      <c r="CJ112" s="24"/>
      <c r="CK112" s="24"/>
      <c r="CL112" s="24"/>
      <c r="CM112" s="24"/>
      <c r="CN112" s="24"/>
      <c r="CO112" s="24"/>
      <c r="CP112" s="24"/>
      <c r="CQ112" s="24"/>
      <c r="CR112" s="24"/>
      <c r="CS112" s="24"/>
      <c r="CT112" s="24"/>
      <c r="CU112" s="24"/>
      <c r="CV112" s="24"/>
      <c r="CW112" s="24"/>
      <c r="CX112" s="24"/>
      <c r="CY112" s="24"/>
      <c r="CZ112" s="24"/>
      <c r="DA112" s="24"/>
      <c r="DB112" s="24"/>
      <c r="DC112" s="24"/>
      <c r="DD112" s="24"/>
      <c r="DE112" s="24"/>
      <c r="DF112" s="24"/>
      <c r="DG112" s="24"/>
      <c r="DH112" s="24"/>
      <c r="DI112" s="24"/>
      <c r="DJ112" s="24"/>
      <c r="DK112" s="24"/>
      <c r="DL112" s="24"/>
      <c r="DM112" s="24"/>
      <c r="DN112" s="24"/>
      <c r="DO112" s="24"/>
      <c r="DP112" s="24"/>
      <c r="DQ112" s="24"/>
      <c r="DR112" s="24"/>
      <c r="DS112" s="24"/>
      <c r="DT112" s="24"/>
      <c r="DU112" s="24"/>
      <c r="DV112" s="24"/>
      <c r="DW112" s="24"/>
      <c r="DX112" s="24"/>
      <c r="DY112" s="24"/>
      <c r="DZ112" s="24"/>
      <c r="EA112" s="24"/>
      <c r="EB112" s="24"/>
      <c r="EC112" s="24"/>
      <c r="ED112" s="24"/>
      <c r="EE112" s="24"/>
      <c r="EF112" s="24"/>
      <c r="EG112" s="24"/>
      <c r="EH112" s="24"/>
      <c r="EI112" s="24"/>
      <c r="EJ112" s="24"/>
      <c r="EK112" s="24"/>
      <c r="EL112" s="24"/>
      <c r="EM112" s="24"/>
      <c r="EN112" s="24"/>
      <c r="EO112" s="24"/>
      <c r="EP112" s="24"/>
      <c r="EQ112" s="24"/>
      <c r="ER112" s="24"/>
      <c r="ES112" s="24"/>
      <c r="ET112" s="24"/>
      <c r="EU112" s="24"/>
      <c r="EV112" s="24"/>
      <c r="EW112" s="24"/>
      <c r="EX112" s="24"/>
      <c r="EY112" s="24"/>
      <c r="EZ112" s="24"/>
      <c r="FA112" s="24"/>
      <c r="FB112" s="24"/>
      <c r="FC112" s="24"/>
      <c r="FD112" s="24"/>
      <c r="FE112" s="24"/>
      <c r="FF112" s="24"/>
      <c r="FG112" s="24"/>
      <c r="FH112" s="24"/>
      <c r="FI112" s="24"/>
      <c r="FJ112" s="24"/>
      <c r="FK112" s="24"/>
      <c r="FL112" s="24"/>
      <c r="FM112" s="24"/>
      <c r="FN112" s="24"/>
      <c r="FO112" s="24"/>
      <c r="FP112" s="24"/>
      <c r="FQ112" s="24"/>
      <c r="FR112" s="24"/>
      <c r="FS112" s="24"/>
      <c r="FT112" s="24"/>
      <c r="FU112" s="24"/>
      <c r="FV112" s="24"/>
      <c r="FW112" s="24"/>
      <c r="FX112" s="24"/>
      <c r="FY112" s="24"/>
      <c r="FZ112" s="24"/>
      <c r="GA112" s="24"/>
      <c r="GB112" s="24"/>
      <c r="GC112" s="24"/>
      <c r="GD112" s="24"/>
      <c r="GE112" s="24"/>
      <c r="GF112" s="24"/>
      <c r="GG112" s="24"/>
      <c r="GH112" s="24"/>
      <c r="GI112" s="24"/>
      <c r="GJ112" s="24"/>
    </row>
    <row r="113" spans="2:192" s="24" customFormat="1" ht="69.95" customHeight="1">
      <c r="B113" s="82" t="s">
        <v>560</v>
      </c>
      <c r="C113" s="81" t="s">
        <v>191</v>
      </c>
      <c r="D113" s="56">
        <v>100</v>
      </c>
      <c r="E113" s="81" t="str">
        <f t="shared" si="3"/>
        <v>5IF</v>
      </c>
      <c r="F113" s="79"/>
    </row>
    <row r="114" spans="2:192" s="24" customFormat="1" ht="69.95" customHeight="1">
      <c r="B114" s="82" t="s">
        <v>551</v>
      </c>
      <c r="C114" s="81" t="s">
        <v>192</v>
      </c>
      <c r="D114" s="56">
        <v>100</v>
      </c>
      <c r="E114" s="81" t="str">
        <f t="shared" si="3"/>
        <v>5IG</v>
      </c>
      <c r="F114" s="79"/>
    </row>
    <row r="115" spans="2:192" s="24" customFormat="1" ht="69.95" customHeight="1">
      <c r="B115" s="82" t="s">
        <v>552</v>
      </c>
      <c r="C115" s="81" t="s">
        <v>193</v>
      </c>
      <c r="D115" s="56">
        <v>100</v>
      </c>
      <c r="E115" s="81" t="str">
        <f t="shared" si="3"/>
        <v>5IK</v>
      </c>
      <c r="F115" s="79"/>
    </row>
    <row r="116" spans="2:192" ht="69.95" customHeight="1">
      <c r="B116" s="82" t="s">
        <v>553</v>
      </c>
      <c r="C116" s="81" t="s">
        <v>194</v>
      </c>
      <c r="D116" s="56">
        <v>100</v>
      </c>
      <c r="E116" s="81" t="str">
        <f t="shared" si="3"/>
        <v>5IM</v>
      </c>
      <c r="F116" s="79"/>
      <c r="G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4"/>
      <c r="BE116" s="24"/>
      <c r="BF116" s="24"/>
      <c r="BG116" s="24"/>
      <c r="BH116" s="24"/>
      <c r="BI116" s="24"/>
      <c r="BJ116" s="24"/>
      <c r="BK116" s="24"/>
      <c r="BL116" s="24"/>
      <c r="BM116" s="24"/>
      <c r="BN116" s="24"/>
      <c r="BO116" s="24"/>
      <c r="BP116" s="24"/>
      <c r="BQ116" s="24"/>
      <c r="BR116" s="24"/>
      <c r="BS116" s="24"/>
      <c r="BT116" s="24"/>
      <c r="BU116" s="24"/>
      <c r="BV116" s="24"/>
      <c r="BW116" s="24"/>
      <c r="BX116" s="24"/>
      <c r="BY116" s="24"/>
      <c r="BZ116" s="24"/>
      <c r="CA116" s="24"/>
      <c r="CB116" s="24"/>
      <c r="CC116" s="24"/>
      <c r="CD116" s="24"/>
      <c r="CE116" s="24"/>
      <c r="CF116" s="24"/>
      <c r="CG116" s="24"/>
      <c r="CH116" s="24"/>
      <c r="CI116" s="24"/>
      <c r="CJ116" s="24"/>
      <c r="CK116" s="24"/>
      <c r="CL116" s="24"/>
      <c r="CM116" s="24"/>
      <c r="CN116" s="24"/>
      <c r="CO116" s="24"/>
      <c r="CP116" s="24"/>
      <c r="CQ116" s="24"/>
      <c r="CR116" s="24"/>
      <c r="CS116" s="24"/>
      <c r="CT116" s="24"/>
      <c r="CU116" s="24"/>
      <c r="CV116" s="24"/>
      <c r="CW116" s="24"/>
      <c r="CX116" s="24"/>
      <c r="CY116" s="24"/>
      <c r="CZ116" s="24"/>
      <c r="DA116" s="24"/>
      <c r="DB116" s="24"/>
      <c r="DC116" s="24"/>
      <c r="DD116" s="24"/>
      <c r="DE116" s="24"/>
      <c r="DF116" s="24"/>
      <c r="DG116" s="24"/>
      <c r="DH116" s="24"/>
      <c r="DI116" s="24"/>
      <c r="DJ116" s="24"/>
      <c r="DK116" s="24"/>
      <c r="DL116" s="24"/>
      <c r="DM116" s="24"/>
      <c r="DN116" s="24"/>
      <c r="DO116" s="24"/>
      <c r="DP116" s="24"/>
      <c r="DQ116" s="24"/>
      <c r="DR116" s="24"/>
      <c r="DS116" s="24"/>
      <c r="DT116" s="24"/>
      <c r="DU116" s="24"/>
      <c r="DV116" s="24"/>
      <c r="DW116" s="24"/>
      <c r="DX116" s="24"/>
      <c r="DY116" s="24"/>
      <c r="DZ116" s="24"/>
      <c r="EA116" s="24"/>
      <c r="EB116" s="24"/>
      <c r="EC116" s="24"/>
      <c r="ED116" s="24"/>
      <c r="EE116" s="24"/>
      <c r="EF116" s="24"/>
      <c r="EG116" s="24"/>
      <c r="EH116" s="24"/>
      <c r="EI116" s="24"/>
      <c r="EJ116" s="24"/>
      <c r="EK116" s="24"/>
      <c r="EL116" s="24"/>
      <c r="EM116" s="24"/>
      <c r="EN116" s="24"/>
      <c r="EO116" s="24"/>
      <c r="EP116" s="24"/>
      <c r="EQ116" s="24"/>
      <c r="ER116" s="24"/>
      <c r="ES116" s="24"/>
      <c r="ET116" s="24"/>
      <c r="EU116" s="24"/>
      <c r="EV116" s="24"/>
      <c r="EW116" s="24"/>
      <c r="EX116" s="24"/>
      <c r="EY116" s="24"/>
      <c r="EZ116" s="24"/>
      <c r="FA116" s="24"/>
      <c r="FB116" s="24"/>
      <c r="FC116" s="24"/>
      <c r="FD116" s="24"/>
      <c r="FE116" s="24"/>
      <c r="FF116" s="24"/>
      <c r="FG116" s="24"/>
      <c r="FH116" s="24"/>
      <c r="FI116" s="24"/>
      <c r="FJ116" s="24"/>
      <c r="FK116" s="24"/>
      <c r="FL116" s="24"/>
      <c r="FM116" s="24"/>
      <c r="FN116" s="24"/>
      <c r="FO116" s="24"/>
      <c r="FP116" s="24"/>
      <c r="FQ116" s="24"/>
      <c r="FR116" s="24"/>
      <c r="FS116" s="24"/>
      <c r="FT116" s="24"/>
      <c r="FU116" s="24"/>
      <c r="FV116" s="24"/>
      <c r="FW116" s="24"/>
      <c r="FX116" s="24"/>
      <c r="FY116" s="24"/>
      <c r="FZ116" s="24"/>
      <c r="GA116" s="24"/>
      <c r="GB116" s="24"/>
      <c r="GC116" s="24"/>
      <c r="GD116" s="24"/>
      <c r="GE116" s="24"/>
      <c r="GF116" s="24"/>
      <c r="GG116" s="24"/>
      <c r="GH116" s="24"/>
      <c r="GI116" s="24"/>
      <c r="GJ116" s="24"/>
    </row>
    <row r="117" spans="2:192" ht="69.95" customHeight="1">
      <c r="B117" s="82" t="s">
        <v>554</v>
      </c>
      <c r="C117" s="81" t="s">
        <v>195</v>
      </c>
      <c r="D117" s="56">
        <v>100</v>
      </c>
      <c r="E117" s="81" t="str">
        <f t="shared" si="3"/>
        <v>5IN</v>
      </c>
      <c r="F117" s="79"/>
      <c r="G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4"/>
      <c r="BE117" s="24"/>
      <c r="BF117" s="24"/>
      <c r="BG117" s="24"/>
      <c r="BH117" s="24"/>
      <c r="BI117" s="24"/>
      <c r="BJ117" s="24"/>
      <c r="BK117" s="24"/>
      <c r="BL117" s="24"/>
      <c r="BM117" s="24"/>
      <c r="BN117" s="24"/>
      <c r="BO117" s="24"/>
      <c r="BP117" s="24"/>
      <c r="BQ117" s="24"/>
      <c r="BR117" s="24"/>
      <c r="BS117" s="24"/>
      <c r="BT117" s="24"/>
      <c r="BU117" s="24"/>
      <c r="BV117" s="24"/>
      <c r="BW117" s="24"/>
      <c r="BX117" s="24"/>
      <c r="BY117" s="24"/>
      <c r="BZ117" s="24"/>
      <c r="CA117" s="24"/>
      <c r="CB117" s="24"/>
      <c r="CC117" s="24"/>
      <c r="CD117" s="24"/>
      <c r="CE117" s="24"/>
      <c r="CF117" s="24"/>
      <c r="CG117" s="24"/>
      <c r="CH117" s="24"/>
      <c r="CI117" s="24"/>
      <c r="CJ117" s="24"/>
      <c r="CK117" s="24"/>
      <c r="CL117" s="24"/>
      <c r="CM117" s="24"/>
      <c r="CN117" s="24"/>
      <c r="CO117" s="24"/>
      <c r="CP117" s="24"/>
      <c r="CQ117" s="24"/>
      <c r="CR117" s="24"/>
      <c r="CS117" s="24"/>
      <c r="CT117" s="24"/>
      <c r="CU117" s="24"/>
      <c r="CV117" s="24"/>
      <c r="CW117" s="24"/>
      <c r="CX117" s="24"/>
      <c r="CY117" s="24"/>
      <c r="CZ117" s="24"/>
      <c r="DA117" s="24"/>
      <c r="DB117" s="24"/>
      <c r="DC117" s="24"/>
      <c r="DD117" s="24"/>
      <c r="DE117" s="24"/>
      <c r="DF117" s="24"/>
      <c r="DG117" s="24"/>
      <c r="DH117" s="24"/>
      <c r="DI117" s="24"/>
      <c r="DJ117" s="24"/>
      <c r="DK117" s="24"/>
      <c r="DL117" s="24"/>
      <c r="DM117" s="24"/>
      <c r="DN117" s="24"/>
      <c r="DO117" s="24"/>
      <c r="DP117" s="24"/>
      <c r="DQ117" s="24"/>
      <c r="DR117" s="24"/>
      <c r="DS117" s="24"/>
      <c r="DT117" s="24"/>
      <c r="DU117" s="24"/>
      <c r="DV117" s="24"/>
      <c r="DW117" s="24"/>
      <c r="DX117" s="24"/>
      <c r="DY117" s="24"/>
      <c r="DZ117" s="24"/>
      <c r="EA117" s="24"/>
      <c r="EB117" s="24"/>
      <c r="EC117" s="24"/>
      <c r="ED117" s="24"/>
      <c r="EE117" s="24"/>
      <c r="EF117" s="24"/>
      <c r="EG117" s="24"/>
      <c r="EH117" s="24"/>
      <c r="EI117" s="24"/>
      <c r="EJ117" s="24"/>
      <c r="EK117" s="24"/>
      <c r="EL117" s="24"/>
      <c r="EM117" s="24"/>
      <c r="EN117" s="24"/>
      <c r="EO117" s="24"/>
      <c r="EP117" s="24"/>
      <c r="EQ117" s="24"/>
      <c r="ER117" s="24"/>
      <c r="ES117" s="24"/>
      <c r="ET117" s="24"/>
      <c r="EU117" s="24"/>
      <c r="EV117" s="24"/>
      <c r="EW117" s="24"/>
      <c r="EX117" s="24"/>
      <c r="EY117" s="24"/>
      <c r="EZ117" s="24"/>
      <c r="FA117" s="24"/>
      <c r="FB117" s="24"/>
      <c r="FC117" s="24"/>
      <c r="FD117" s="24"/>
      <c r="FE117" s="24"/>
      <c r="FF117" s="24"/>
      <c r="FG117" s="24"/>
      <c r="FH117" s="24"/>
      <c r="FI117" s="24"/>
      <c r="FJ117" s="24"/>
      <c r="FK117" s="24"/>
      <c r="FL117" s="24"/>
      <c r="FM117" s="24"/>
      <c r="FN117" s="24"/>
      <c r="FO117" s="24"/>
      <c r="FP117" s="24"/>
      <c r="FQ117" s="24"/>
      <c r="FR117" s="24"/>
      <c r="FS117" s="24"/>
      <c r="FT117" s="24"/>
      <c r="FU117" s="24"/>
      <c r="FV117" s="24"/>
      <c r="FW117" s="24"/>
      <c r="FX117" s="24"/>
      <c r="FY117" s="24"/>
      <c r="FZ117" s="24"/>
      <c r="GA117" s="24"/>
      <c r="GB117" s="24"/>
      <c r="GC117" s="24"/>
      <c r="GD117" s="24"/>
      <c r="GE117" s="24"/>
      <c r="GF117" s="24"/>
      <c r="GG117" s="24"/>
      <c r="GH117" s="24"/>
      <c r="GI117" s="24"/>
      <c r="GJ117" s="24"/>
    </row>
    <row r="118" spans="2:192" ht="69.95" customHeight="1">
      <c r="B118" s="82" t="s">
        <v>562</v>
      </c>
      <c r="C118" s="81" t="s">
        <v>196</v>
      </c>
      <c r="D118" s="56">
        <v>100</v>
      </c>
      <c r="E118" s="81" t="str">
        <f t="shared" si="3"/>
        <v>5IP</v>
      </c>
      <c r="F118" s="79"/>
      <c r="G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4"/>
      <c r="BE118" s="24"/>
      <c r="BF118" s="24"/>
      <c r="BG118" s="24"/>
      <c r="BH118" s="24"/>
      <c r="BI118" s="24"/>
      <c r="BJ118" s="24"/>
      <c r="BK118" s="24"/>
      <c r="BL118" s="24"/>
      <c r="BM118" s="24"/>
      <c r="BN118" s="24"/>
      <c r="BO118" s="24"/>
      <c r="BP118" s="24"/>
      <c r="BQ118" s="24"/>
      <c r="BR118" s="24"/>
      <c r="BS118" s="24"/>
      <c r="BT118" s="24"/>
      <c r="BU118" s="24"/>
      <c r="BV118" s="24"/>
      <c r="BW118" s="24"/>
      <c r="BX118" s="24"/>
      <c r="BY118" s="24"/>
      <c r="BZ118" s="24"/>
      <c r="CA118" s="24"/>
      <c r="CB118" s="24"/>
      <c r="CC118" s="24"/>
      <c r="CD118" s="24"/>
      <c r="CE118" s="24"/>
      <c r="CF118" s="24"/>
      <c r="CG118" s="24"/>
      <c r="CH118" s="24"/>
      <c r="CI118" s="24"/>
      <c r="CJ118" s="24"/>
      <c r="CK118" s="24"/>
      <c r="CL118" s="24"/>
      <c r="CM118" s="24"/>
      <c r="CN118" s="24"/>
      <c r="CO118" s="24"/>
      <c r="CP118" s="24"/>
      <c r="CQ118" s="24"/>
      <c r="CR118" s="24"/>
      <c r="CS118" s="24"/>
      <c r="CT118" s="24"/>
      <c r="CU118" s="24"/>
      <c r="CV118" s="24"/>
      <c r="CW118" s="24"/>
      <c r="CX118" s="24"/>
      <c r="CY118" s="24"/>
      <c r="CZ118" s="24"/>
      <c r="DA118" s="24"/>
      <c r="DB118" s="24"/>
      <c r="DC118" s="24"/>
      <c r="DD118" s="24"/>
      <c r="DE118" s="24"/>
      <c r="DF118" s="24"/>
      <c r="DG118" s="24"/>
      <c r="DH118" s="24"/>
      <c r="DI118" s="24"/>
      <c r="DJ118" s="24"/>
      <c r="DK118" s="24"/>
      <c r="DL118" s="24"/>
      <c r="DM118" s="24"/>
      <c r="DN118" s="24"/>
      <c r="DO118" s="24"/>
      <c r="DP118" s="24"/>
      <c r="DQ118" s="24"/>
      <c r="DR118" s="24"/>
      <c r="DS118" s="24"/>
      <c r="DT118" s="24"/>
      <c r="DU118" s="24"/>
      <c r="DV118" s="24"/>
      <c r="DW118" s="24"/>
      <c r="DX118" s="24"/>
      <c r="DY118" s="24"/>
      <c r="DZ118" s="24"/>
      <c r="EA118" s="24"/>
      <c r="EB118" s="24"/>
      <c r="EC118" s="24"/>
      <c r="ED118" s="24"/>
      <c r="EE118" s="24"/>
      <c r="EF118" s="24"/>
      <c r="EG118" s="24"/>
      <c r="EH118" s="24"/>
      <c r="EI118" s="24"/>
      <c r="EJ118" s="24"/>
      <c r="EK118" s="24"/>
      <c r="EL118" s="24"/>
      <c r="EM118" s="24"/>
      <c r="EN118" s="24"/>
      <c r="EO118" s="24"/>
      <c r="EP118" s="24"/>
      <c r="EQ118" s="24"/>
      <c r="ER118" s="24"/>
      <c r="ES118" s="24"/>
      <c r="ET118" s="24"/>
      <c r="EU118" s="24"/>
      <c r="EV118" s="24"/>
      <c r="EW118" s="24"/>
      <c r="EX118" s="24"/>
      <c r="EY118" s="24"/>
      <c r="EZ118" s="24"/>
      <c r="FA118" s="24"/>
      <c r="FB118" s="24"/>
      <c r="FC118" s="24"/>
      <c r="FD118" s="24"/>
      <c r="FE118" s="24"/>
      <c r="FF118" s="24"/>
      <c r="FG118" s="24"/>
      <c r="FH118" s="24"/>
      <c r="FI118" s="24"/>
      <c r="FJ118" s="24"/>
      <c r="FK118" s="24"/>
      <c r="FL118" s="24"/>
      <c r="FM118" s="24"/>
      <c r="FN118" s="24"/>
      <c r="FO118" s="24"/>
      <c r="FP118" s="24"/>
      <c r="FQ118" s="24"/>
      <c r="FR118" s="24"/>
      <c r="FS118" s="24"/>
      <c r="FT118" s="24"/>
      <c r="FU118" s="24"/>
      <c r="FV118" s="24"/>
      <c r="FW118" s="24"/>
      <c r="FX118" s="24"/>
      <c r="FY118" s="24"/>
      <c r="FZ118" s="24"/>
      <c r="GA118" s="24"/>
      <c r="GB118" s="24"/>
      <c r="GC118" s="24"/>
      <c r="GD118" s="24"/>
      <c r="GE118" s="24"/>
      <c r="GF118" s="24"/>
      <c r="GG118" s="24"/>
      <c r="GH118" s="24"/>
      <c r="GI118" s="24"/>
      <c r="GJ118" s="24"/>
    </row>
    <row r="119" spans="2:192" ht="69.95" customHeight="1">
      <c r="B119" s="82" t="s">
        <v>555</v>
      </c>
      <c r="C119" s="81" t="s">
        <v>197</v>
      </c>
      <c r="D119" s="56">
        <v>100</v>
      </c>
      <c r="E119" s="81" t="str">
        <f t="shared" si="3"/>
        <v>5IR</v>
      </c>
      <c r="F119" s="79"/>
      <c r="G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c r="BJ119" s="24"/>
      <c r="BK119" s="24"/>
      <c r="BL119" s="24"/>
      <c r="BM119" s="24"/>
      <c r="BN119" s="24"/>
      <c r="BO119" s="24"/>
      <c r="BP119" s="24"/>
      <c r="BQ119" s="24"/>
      <c r="BR119" s="24"/>
      <c r="BS119" s="24"/>
      <c r="BT119" s="24"/>
      <c r="BU119" s="24"/>
      <c r="BV119" s="24"/>
      <c r="BW119" s="24"/>
      <c r="BX119" s="24"/>
      <c r="BY119" s="24"/>
      <c r="BZ119" s="24"/>
      <c r="CA119" s="24"/>
      <c r="CB119" s="24"/>
      <c r="CC119" s="24"/>
      <c r="CD119" s="24"/>
      <c r="CE119" s="24"/>
      <c r="CF119" s="24"/>
      <c r="CG119" s="24"/>
      <c r="CH119" s="24"/>
      <c r="CI119" s="24"/>
      <c r="CJ119" s="24"/>
      <c r="CK119" s="24"/>
      <c r="CL119" s="24"/>
      <c r="CM119" s="24"/>
      <c r="CN119" s="24"/>
      <c r="CO119" s="24"/>
      <c r="CP119" s="24"/>
      <c r="CQ119" s="24"/>
      <c r="CR119" s="24"/>
      <c r="CS119" s="24"/>
      <c r="CT119" s="24"/>
      <c r="CU119" s="24"/>
      <c r="CV119" s="24"/>
      <c r="CW119" s="24"/>
      <c r="CX119" s="24"/>
      <c r="CY119" s="24"/>
      <c r="CZ119" s="24"/>
      <c r="DA119" s="24"/>
      <c r="DB119" s="24"/>
      <c r="DC119" s="24"/>
      <c r="DD119" s="24"/>
      <c r="DE119" s="24"/>
      <c r="DF119" s="24"/>
      <c r="DG119" s="24"/>
      <c r="DH119" s="24"/>
      <c r="DI119" s="24"/>
      <c r="DJ119" s="24"/>
      <c r="DK119" s="24"/>
      <c r="DL119" s="24"/>
      <c r="DM119" s="24"/>
      <c r="DN119" s="24"/>
      <c r="DO119" s="24"/>
      <c r="DP119" s="24"/>
      <c r="DQ119" s="24"/>
      <c r="DR119" s="24"/>
      <c r="DS119" s="24"/>
      <c r="DT119" s="24"/>
      <c r="DU119" s="24"/>
      <c r="DV119" s="24"/>
      <c r="DW119" s="24"/>
      <c r="DX119" s="24"/>
      <c r="DY119" s="24"/>
      <c r="DZ119" s="24"/>
      <c r="EA119" s="24"/>
      <c r="EB119" s="24"/>
      <c r="EC119" s="24"/>
      <c r="ED119" s="24"/>
      <c r="EE119" s="24"/>
      <c r="EF119" s="24"/>
      <c r="EG119" s="24"/>
      <c r="EH119" s="24"/>
      <c r="EI119" s="24"/>
      <c r="EJ119" s="24"/>
      <c r="EK119" s="24"/>
      <c r="EL119" s="24"/>
      <c r="EM119" s="24"/>
      <c r="EN119" s="24"/>
      <c r="EO119" s="24"/>
      <c r="EP119" s="24"/>
      <c r="EQ119" s="24"/>
      <c r="ER119" s="24"/>
      <c r="ES119" s="24"/>
      <c r="ET119" s="24"/>
      <c r="EU119" s="24"/>
      <c r="EV119" s="24"/>
      <c r="EW119" s="24"/>
      <c r="EX119" s="24"/>
      <c r="EY119" s="24"/>
      <c r="EZ119" s="24"/>
      <c r="FA119" s="24"/>
      <c r="FB119" s="24"/>
      <c r="FC119" s="24"/>
      <c r="FD119" s="24"/>
      <c r="FE119" s="24"/>
      <c r="FF119" s="24"/>
      <c r="FG119" s="24"/>
      <c r="FH119" s="24"/>
      <c r="FI119" s="24"/>
      <c r="FJ119" s="24"/>
      <c r="FK119" s="24"/>
      <c r="FL119" s="24"/>
      <c r="FM119" s="24"/>
      <c r="FN119" s="24"/>
      <c r="FO119" s="24"/>
      <c r="FP119" s="24"/>
      <c r="FQ119" s="24"/>
      <c r="FR119" s="24"/>
      <c r="FS119" s="24"/>
      <c r="FT119" s="24"/>
      <c r="FU119" s="24"/>
      <c r="FV119" s="24"/>
      <c r="FW119" s="24"/>
      <c r="FX119" s="24"/>
      <c r="FY119" s="24"/>
      <c r="FZ119" s="24"/>
      <c r="GA119" s="24"/>
      <c r="GB119" s="24"/>
      <c r="GC119" s="24"/>
      <c r="GD119" s="24"/>
      <c r="GE119" s="24"/>
      <c r="GF119" s="24"/>
      <c r="GG119" s="24"/>
      <c r="GH119" s="24"/>
      <c r="GI119" s="24"/>
      <c r="GJ119" s="24"/>
    </row>
    <row r="120" spans="2:192" ht="69.95" customHeight="1">
      <c r="B120" s="326" t="s">
        <v>357</v>
      </c>
      <c r="C120" s="327"/>
      <c r="D120" s="327"/>
      <c r="E120" s="327">
        <f t="shared" si="3"/>
        <v>0</v>
      </c>
      <c r="F120" s="328"/>
      <c r="G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4"/>
      <c r="BE120" s="24"/>
      <c r="BF120" s="24"/>
      <c r="BG120" s="24"/>
      <c r="BH120" s="24"/>
      <c r="BI120" s="24"/>
      <c r="BJ120" s="24"/>
      <c r="BK120" s="24"/>
      <c r="BL120" s="24"/>
      <c r="BM120" s="24"/>
      <c r="BN120" s="24"/>
      <c r="BO120" s="24"/>
      <c r="BP120" s="24"/>
      <c r="BQ120" s="24"/>
      <c r="BR120" s="24"/>
      <c r="BS120" s="24"/>
      <c r="BT120" s="24"/>
      <c r="BU120" s="24"/>
      <c r="BV120" s="24"/>
      <c r="BW120" s="24"/>
      <c r="BX120" s="24"/>
      <c r="BY120" s="24"/>
      <c r="BZ120" s="24"/>
      <c r="CA120" s="24"/>
      <c r="CB120" s="24"/>
      <c r="CC120" s="24"/>
      <c r="CD120" s="24"/>
      <c r="CE120" s="24"/>
      <c r="CF120" s="24"/>
      <c r="CG120" s="24"/>
      <c r="CH120" s="24"/>
      <c r="CI120" s="24"/>
      <c r="CJ120" s="24"/>
      <c r="CK120" s="24"/>
      <c r="CL120" s="24"/>
      <c r="CM120" s="24"/>
      <c r="CN120" s="24"/>
      <c r="CO120" s="24"/>
      <c r="CP120" s="24"/>
      <c r="CQ120" s="24"/>
      <c r="CR120" s="24"/>
      <c r="CS120" s="24"/>
      <c r="CT120" s="24"/>
      <c r="CU120" s="24"/>
      <c r="CV120" s="24"/>
      <c r="CW120" s="24"/>
      <c r="CX120" s="24"/>
      <c r="CY120" s="24"/>
      <c r="CZ120" s="24"/>
      <c r="DA120" s="24"/>
      <c r="DB120" s="24"/>
      <c r="DC120" s="24"/>
      <c r="DD120" s="24"/>
      <c r="DE120" s="24"/>
      <c r="DF120" s="24"/>
      <c r="DG120" s="24"/>
      <c r="DH120" s="24"/>
      <c r="DI120" s="24"/>
      <c r="DJ120" s="24"/>
      <c r="DK120" s="24"/>
      <c r="DL120" s="24"/>
      <c r="DM120" s="24"/>
      <c r="DN120" s="24"/>
      <c r="DO120" s="24"/>
      <c r="DP120" s="24"/>
      <c r="DQ120" s="24"/>
      <c r="DR120" s="24"/>
      <c r="DS120" s="24"/>
      <c r="DT120" s="24"/>
      <c r="DU120" s="24"/>
      <c r="DV120" s="24"/>
      <c r="DW120" s="24"/>
      <c r="DX120" s="24"/>
      <c r="DY120" s="24"/>
      <c r="DZ120" s="24"/>
      <c r="EA120" s="24"/>
      <c r="EB120" s="24"/>
      <c r="EC120" s="24"/>
      <c r="ED120" s="24"/>
      <c r="EE120" s="24"/>
      <c r="EF120" s="24"/>
      <c r="EG120" s="24"/>
      <c r="EH120" s="24"/>
      <c r="EI120" s="24"/>
      <c r="EJ120" s="24"/>
      <c r="EK120" s="24"/>
      <c r="EL120" s="24"/>
      <c r="EM120" s="24"/>
      <c r="EN120" s="24"/>
      <c r="EO120" s="24"/>
      <c r="EP120" s="24"/>
      <c r="EQ120" s="24"/>
      <c r="ER120" s="24"/>
      <c r="ES120" s="24"/>
      <c r="ET120" s="24"/>
      <c r="EU120" s="24"/>
      <c r="EV120" s="24"/>
      <c r="EW120" s="24"/>
      <c r="EX120" s="24"/>
      <c r="EY120" s="24"/>
      <c r="EZ120" s="24"/>
      <c r="FA120" s="24"/>
      <c r="FB120" s="24"/>
      <c r="FC120" s="24"/>
      <c r="FD120" s="24"/>
      <c r="FE120" s="24"/>
      <c r="FF120" s="24"/>
      <c r="FG120" s="24"/>
      <c r="FH120" s="24"/>
      <c r="FI120" s="24"/>
      <c r="FJ120" s="24"/>
      <c r="FK120" s="24"/>
      <c r="FL120" s="24"/>
      <c r="FM120" s="24"/>
      <c r="FN120" s="24"/>
      <c r="FO120" s="24"/>
      <c r="FP120" s="24"/>
      <c r="FQ120" s="24"/>
      <c r="FR120" s="24"/>
      <c r="FS120" s="24"/>
      <c r="FT120" s="24"/>
      <c r="FU120" s="24"/>
      <c r="FV120" s="24"/>
      <c r="FW120" s="24"/>
      <c r="FX120" s="24"/>
      <c r="FY120" s="24"/>
      <c r="FZ120" s="24"/>
      <c r="GA120" s="24"/>
      <c r="GB120" s="24"/>
      <c r="GC120" s="24"/>
      <c r="GD120" s="24"/>
      <c r="GE120" s="24"/>
      <c r="GF120" s="24"/>
      <c r="GG120" s="24"/>
      <c r="GH120" s="24"/>
      <c r="GI120" s="24"/>
      <c r="GJ120" s="24"/>
    </row>
    <row r="121" spans="2:192" ht="69.95" customHeight="1">
      <c r="B121" s="82" t="s">
        <v>548</v>
      </c>
      <c r="C121" s="81" t="s">
        <v>406</v>
      </c>
      <c r="D121" s="56">
        <v>320</v>
      </c>
      <c r="E121" s="81" t="str">
        <f t="shared" si="3"/>
        <v>5CA</v>
      </c>
      <c r="F121" s="79"/>
      <c r="G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24"/>
      <c r="BR121" s="24"/>
      <c r="BS121" s="24"/>
      <c r="BT121" s="24"/>
      <c r="BU121" s="24"/>
      <c r="BV121" s="24"/>
      <c r="BW121" s="24"/>
      <c r="BX121" s="24"/>
      <c r="BY121" s="24"/>
      <c r="BZ121" s="24"/>
      <c r="CA121" s="24"/>
      <c r="CB121" s="24"/>
      <c r="CC121" s="24"/>
      <c r="CD121" s="24"/>
      <c r="CE121" s="24"/>
      <c r="CF121" s="24"/>
      <c r="CG121" s="24"/>
      <c r="CH121" s="24"/>
      <c r="CI121" s="24"/>
      <c r="CJ121" s="24"/>
      <c r="CK121" s="24"/>
      <c r="CL121" s="24"/>
      <c r="CM121" s="24"/>
      <c r="CN121" s="24"/>
      <c r="CO121" s="24"/>
      <c r="CP121" s="24"/>
      <c r="CQ121" s="24"/>
      <c r="CR121" s="24"/>
      <c r="CS121" s="24"/>
      <c r="CT121" s="24"/>
      <c r="CU121" s="24"/>
      <c r="CV121" s="24"/>
      <c r="CW121" s="24"/>
      <c r="CX121" s="24"/>
      <c r="CY121" s="24"/>
      <c r="CZ121" s="24"/>
      <c r="DA121" s="24"/>
      <c r="DB121" s="24"/>
      <c r="DC121" s="24"/>
      <c r="DD121" s="24"/>
      <c r="DE121" s="24"/>
      <c r="DF121" s="24"/>
      <c r="DG121" s="24"/>
      <c r="DH121" s="24"/>
      <c r="DI121" s="24"/>
      <c r="DJ121" s="24"/>
      <c r="DK121" s="24"/>
      <c r="DL121" s="24"/>
      <c r="DM121" s="24"/>
      <c r="DN121" s="24"/>
      <c r="DO121" s="24"/>
      <c r="DP121" s="24"/>
      <c r="DQ121" s="24"/>
      <c r="DR121" s="24"/>
      <c r="DS121" s="24"/>
      <c r="DT121" s="24"/>
      <c r="DU121" s="24"/>
      <c r="DV121" s="24"/>
      <c r="DW121" s="24"/>
      <c r="DX121" s="24"/>
      <c r="DY121" s="24"/>
      <c r="DZ121" s="24"/>
      <c r="EA121" s="24"/>
      <c r="EB121" s="24"/>
      <c r="EC121" s="24"/>
      <c r="ED121" s="24"/>
      <c r="EE121" s="24"/>
      <c r="EF121" s="24"/>
      <c r="EG121" s="24"/>
      <c r="EH121" s="24"/>
      <c r="EI121" s="24"/>
      <c r="EJ121" s="24"/>
      <c r="EK121" s="24"/>
      <c r="EL121" s="24"/>
      <c r="EM121" s="24"/>
      <c r="EN121" s="24"/>
      <c r="EO121" s="24"/>
      <c r="EP121" s="24"/>
      <c r="EQ121" s="24"/>
      <c r="ER121" s="24"/>
      <c r="ES121" s="24"/>
      <c r="ET121" s="24"/>
      <c r="EU121" s="24"/>
      <c r="EV121" s="24"/>
      <c r="EW121" s="24"/>
      <c r="EX121" s="24"/>
      <c r="EY121" s="24"/>
      <c r="EZ121" s="24"/>
      <c r="FA121" s="24"/>
      <c r="FB121" s="24"/>
      <c r="FC121" s="24"/>
      <c r="FD121" s="24"/>
      <c r="FE121" s="24"/>
      <c r="FF121" s="24"/>
      <c r="FG121" s="24"/>
      <c r="FH121" s="24"/>
      <c r="FI121" s="24"/>
      <c r="FJ121" s="24"/>
      <c r="FK121" s="24"/>
      <c r="FL121" s="24"/>
      <c r="FM121" s="24"/>
      <c r="FN121" s="24"/>
      <c r="FO121" s="24"/>
      <c r="FP121" s="24"/>
      <c r="FQ121" s="24"/>
      <c r="FR121" s="24"/>
      <c r="FS121" s="24"/>
      <c r="FT121" s="24"/>
      <c r="FU121" s="24"/>
      <c r="FV121" s="24"/>
      <c r="FW121" s="24"/>
      <c r="FX121" s="24"/>
      <c r="FY121" s="24"/>
      <c r="FZ121" s="24"/>
      <c r="GA121" s="24"/>
      <c r="GB121" s="24"/>
      <c r="GC121" s="24"/>
      <c r="GD121" s="24"/>
      <c r="GE121" s="24"/>
      <c r="GF121" s="24"/>
      <c r="GG121" s="24"/>
      <c r="GH121" s="24"/>
      <c r="GI121" s="24"/>
      <c r="GJ121" s="24"/>
    </row>
    <row r="122" spans="2:192" ht="69.95" customHeight="1">
      <c r="B122" s="82" t="s">
        <v>182</v>
      </c>
      <c r="C122" s="81" t="s">
        <v>183</v>
      </c>
      <c r="D122" s="56">
        <v>420</v>
      </c>
      <c r="E122" s="81" t="str">
        <f t="shared" si="3"/>
        <v>5DS</v>
      </c>
      <c r="F122" s="79"/>
      <c r="G122" s="1"/>
      <c r="I122" s="1"/>
      <c r="J122" s="1"/>
      <c r="K122" s="1"/>
      <c r="L122" s="1"/>
      <c r="M122" s="1"/>
      <c r="N122" s="1"/>
      <c r="O122" s="1"/>
      <c r="P122" s="1"/>
    </row>
    <row r="123" spans="2:192" ht="69.95" customHeight="1">
      <c r="B123" s="82" t="s">
        <v>557</v>
      </c>
      <c r="C123" s="81" t="s">
        <v>408</v>
      </c>
      <c r="D123" s="56">
        <v>320</v>
      </c>
      <c r="E123" s="81" t="str">
        <f t="shared" si="3"/>
        <v>5CF</v>
      </c>
      <c r="F123" s="79"/>
      <c r="G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4"/>
      <c r="BE123" s="24"/>
      <c r="BF123" s="24"/>
      <c r="BG123" s="24"/>
      <c r="BH123" s="24"/>
      <c r="BI123" s="24"/>
      <c r="BJ123" s="24"/>
      <c r="BK123" s="24"/>
      <c r="BL123" s="24"/>
      <c r="BM123" s="24"/>
      <c r="BN123" s="24"/>
      <c r="BO123" s="24"/>
      <c r="BP123" s="24"/>
      <c r="BQ123" s="24"/>
      <c r="BR123" s="24"/>
      <c r="BS123" s="24"/>
      <c r="BT123" s="24"/>
      <c r="BU123" s="24"/>
      <c r="BV123" s="24"/>
      <c r="BW123" s="24"/>
      <c r="BX123" s="24"/>
      <c r="BY123" s="24"/>
      <c r="BZ123" s="24"/>
      <c r="CA123" s="24"/>
      <c r="CB123" s="24"/>
      <c r="CC123" s="24"/>
      <c r="CD123" s="24"/>
      <c r="CE123" s="24"/>
      <c r="CF123" s="24"/>
      <c r="CG123" s="24"/>
      <c r="CH123" s="24"/>
      <c r="CI123" s="24"/>
      <c r="CJ123" s="24"/>
      <c r="CK123" s="24"/>
      <c r="CL123" s="24"/>
      <c r="CM123" s="24"/>
      <c r="CN123" s="24"/>
      <c r="CO123" s="24"/>
      <c r="CP123" s="24"/>
      <c r="CQ123" s="24"/>
      <c r="CR123" s="24"/>
      <c r="CS123" s="24"/>
      <c r="CT123" s="24"/>
      <c r="CU123" s="24"/>
      <c r="CV123" s="24"/>
      <c r="CW123" s="24"/>
      <c r="CX123" s="24"/>
      <c r="CY123" s="24"/>
      <c r="CZ123" s="24"/>
      <c r="DA123" s="24"/>
      <c r="DB123" s="24"/>
      <c r="DC123" s="24"/>
      <c r="DD123" s="24"/>
      <c r="DE123" s="24"/>
      <c r="DF123" s="24"/>
      <c r="DG123" s="24"/>
      <c r="DH123" s="24"/>
      <c r="DI123" s="24"/>
      <c r="DJ123" s="24"/>
      <c r="DK123" s="24"/>
      <c r="DL123" s="24"/>
      <c r="DM123" s="24"/>
      <c r="DN123" s="24"/>
      <c r="DO123" s="24"/>
      <c r="DP123" s="24"/>
      <c r="DQ123" s="24"/>
      <c r="DR123" s="24"/>
      <c r="DS123" s="24"/>
      <c r="DT123" s="24"/>
      <c r="DU123" s="24"/>
      <c r="DV123" s="24"/>
      <c r="DW123" s="24"/>
      <c r="DX123" s="24"/>
      <c r="DY123" s="24"/>
      <c r="DZ123" s="24"/>
      <c r="EA123" s="24"/>
      <c r="EB123" s="24"/>
      <c r="EC123" s="24"/>
      <c r="ED123" s="24"/>
      <c r="EE123" s="24"/>
      <c r="EF123" s="24"/>
      <c r="EG123" s="24"/>
      <c r="EH123" s="24"/>
      <c r="EI123" s="24"/>
      <c r="EJ123" s="24"/>
      <c r="EK123" s="24"/>
      <c r="EL123" s="24"/>
      <c r="EM123" s="24"/>
      <c r="EN123" s="24"/>
      <c r="EO123" s="24"/>
      <c r="EP123" s="24"/>
      <c r="EQ123" s="24"/>
      <c r="ER123" s="24"/>
      <c r="ES123" s="24"/>
      <c r="ET123" s="24"/>
      <c r="EU123" s="24"/>
      <c r="EV123" s="24"/>
      <c r="EW123" s="24"/>
      <c r="EX123" s="24"/>
      <c r="EY123" s="24"/>
      <c r="EZ123" s="24"/>
      <c r="FA123" s="24"/>
      <c r="FB123" s="24"/>
      <c r="FC123" s="24"/>
      <c r="FD123" s="24"/>
      <c r="FE123" s="24"/>
      <c r="FF123" s="24"/>
      <c r="FG123" s="24"/>
      <c r="FH123" s="24"/>
      <c r="FI123" s="24"/>
      <c r="FJ123" s="24"/>
      <c r="FK123" s="24"/>
      <c r="FL123" s="24"/>
      <c r="FM123" s="24"/>
      <c r="FN123" s="24"/>
      <c r="FO123" s="24"/>
      <c r="FP123" s="24"/>
      <c r="FQ123" s="24"/>
      <c r="FR123" s="24"/>
      <c r="FS123" s="24"/>
      <c r="FT123" s="24"/>
      <c r="FU123" s="24"/>
      <c r="FV123" s="24"/>
      <c r="FW123" s="24"/>
      <c r="FX123" s="24"/>
      <c r="FY123" s="24"/>
      <c r="FZ123" s="24"/>
      <c r="GA123" s="24"/>
      <c r="GB123" s="24"/>
      <c r="GC123" s="24"/>
      <c r="GD123" s="24"/>
      <c r="GE123" s="24"/>
      <c r="GF123" s="24"/>
      <c r="GG123" s="24"/>
      <c r="GH123" s="24"/>
      <c r="GI123" s="24"/>
      <c r="GJ123" s="24"/>
    </row>
    <row r="124" spans="2:192" ht="69.95" customHeight="1">
      <c r="B124" s="82" t="s">
        <v>547</v>
      </c>
      <c r="C124" s="81" t="s">
        <v>409</v>
      </c>
      <c r="D124" s="56">
        <v>0</v>
      </c>
      <c r="E124" s="81" t="str">
        <f t="shared" si="3"/>
        <v>5CG</v>
      </c>
      <c r="F124" s="79"/>
      <c r="G124" s="24"/>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4"/>
      <c r="BE124" s="24"/>
      <c r="BF124" s="24"/>
      <c r="BG124" s="24"/>
      <c r="BH124" s="24"/>
      <c r="BI124" s="24"/>
      <c r="BJ124" s="24"/>
      <c r="BK124" s="24"/>
      <c r="BL124" s="24"/>
      <c r="BM124" s="24"/>
      <c r="BN124" s="24"/>
      <c r="BO124" s="24"/>
      <c r="BP124" s="24"/>
      <c r="BQ124" s="24"/>
      <c r="BR124" s="24"/>
      <c r="BS124" s="24"/>
      <c r="BT124" s="24"/>
      <c r="BU124" s="24"/>
      <c r="BV124" s="24"/>
      <c r="BW124" s="24"/>
      <c r="BX124" s="24"/>
      <c r="BY124" s="24"/>
      <c r="BZ124" s="24"/>
      <c r="CA124" s="24"/>
      <c r="CB124" s="24"/>
      <c r="CC124" s="24"/>
      <c r="CD124" s="24"/>
      <c r="CE124" s="24"/>
      <c r="CF124" s="24"/>
      <c r="CG124" s="24"/>
      <c r="CH124" s="24"/>
      <c r="CI124" s="24"/>
      <c r="CJ124" s="24"/>
      <c r="CK124" s="24"/>
      <c r="CL124" s="24"/>
      <c r="CM124" s="24"/>
      <c r="CN124" s="24"/>
      <c r="CO124" s="24"/>
      <c r="CP124" s="24"/>
      <c r="CQ124" s="24"/>
      <c r="CR124" s="24"/>
      <c r="CS124" s="24"/>
      <c r="CT124" s="24"/>
      <c r="CU124" s="24"/>
      <c r="CV124" s="24"/>
      <c r="CW124" s="24"/>
      <c r="CX124" s="24"/>
      <c r="CY124" s="24"/>
      <c r="CZ124" s="24"/>
      <c r="DA124" s="24"/>
      <c r="DB124" s="24"/>
      <c r="DC124" s="24"/>
      <c r="DD124" s="24"/>
      <c r="DE124" s="24"/>
      <c r="DF124" s="24"/>
      <c r="DG124" s="24"/>
      <c r="DH124" s="24"/>
      <c r="DI124" s="24"/>
      <c r="DJ124" s="24"/>
      <c r="DK124" s="24"/>
      <c r="DL124" s="24"/>
      <c r="DM124" s="24"/>
      <c r="DN124" s="24"/>
      <c r="DO124" s="24"/>
      <c r="DP124" s="24"/>
      <c r="DQ124" s="24"/>
      <c r="DR124" s="24"/>
      <c r="DS124" s="24"/>
      <c r="DT124" s="24"/>
      <c r="DU124" s="24"/>
      <c r="DV124" s="24"/>
      <c r="DW124" s="24"/>
      <c r="DX124" s="24"/>
      <c r="DY124" s="24"/>
      <c r="DZ124" s="24"/>
      <c r="EA124" s="24"/>
      <c r="EB124" s="24"/>
      <c r="EC124" s="24"/>
      <c r="ED124" s="24"/>
      <c r="EE124" s="24"/>
      <c r="EF124" s="24"/>
      <c r="EG124" s="24"/>
      <c r="EH124" s="24"/>
      <c r="EI124" s="24"/>
      <c r="EJ124" s="24"/>
      <c r="EK124" s="24"/>
      <c r="EL124" s="24"/>
      <c r="EM124" s="24"/>
      <c r="EN124" s="24"/>
      <c r="EO124" s="24"/>
      <c r="EP124" s="24"/>
      <c r="EQ124" s="24"/>
      <c r="ER124" s="24"/>
      <c r="ES124" s="24"/>
      <c r="ET124" s="24"/>
      <c r="EU124" s="24"/>
      <c r="EV124" s="24"/>
      <c r="EW124" s="24"/>
      <c r="EX124" s="24"/>
      <c r="EY124" s="24"/>
      <c r="EZ124" s="24"/>
      <c r="FA124" s="24"/>
      <c r="FB124" s="24"/>
      <c r="FC124" s="24"/>
      <c r="FD124" s="24"/>
      <c r="FE124" s="24"/>
      <c r="FF124" s="24"/>
      <c r="FG124" s="24"/>
      <c r="FH124" s="24"/>
      <c r="FI124" s="24"/>
      <c r="FJ124" s="24"/>
      <c r="FK124" s="24"/>
      <c r="FL124" s="24"/>
      <c r="FM124" s="24"/>
      <c r="FN124" s="24"/>
      <c r="FO124" s="24"/>
      <c r="FP124" s="24"/>
      <c r="FQ124" s="24"/>
      <c r="FR124" s="24"/>
      <c r="FS124" s="24"/>
      <c r="FT124" s="24"/>
      <c r="FU124" s="24"/>
      <c r="FV124" s="24"/>
      <c r="FW124" s="24"/>
      <c r="FX124" s="24"/>
      <c r="FY124" s="24"/>
      <c r="FZ124" s="24"/>
      <c r="GA124" s="24"/>
      <c r="GB124" s="24"/>
      <c r="GC124" s="24"/>
      <c r="GD124" s="24"/>
      <c r="GE124" s="24"/>
      <c r="GF124" s="24"/>
      <c r="GG124" s="24"/>
      <c r="GH124" s="24"/>
      <c r="GI124" s="24"/>
      <c r="GJ124" s="24"/>
    </row>
    <row r="125" spans="2:192" ht="69.95" customHeight="1">
      <c r="B125" s="82" t="s">
        <v>411</v>
      </c>
      <c r="C125" s="81" t="s">
        <v>410</v>
      </c>
      <c r="D125" s="56">
        <v>320</v>
      </c>
      <c r="E125" s="81" t="str">
        <f t="shared" si="3"/>
        <v>5DL</v>
      </c>
      <c r="F125" s="79"/>
      <c r="G125" s="24"/>
      <c r="Q125" s="24"/>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c r="BB125" s="24"/>
      <c r="BC125" s="24"/>
      <c r="BD125" s="24"/>
      <c r="BE125" s="24"/>
      <c r="BF125" s="24"/>
      <c r="BG125" s="24"/>
      <c r="BH125" s="24"/>
      <c r="BI125" s="24"/>
      <c r="BJ125" s="24"/>
      <c r="BK125" s="24"/>
      <c r="BL125" s="24"/>
      <c r="BM125" s="24"/>
      <c r="BN125" s="24"/>
      <c r="BO125" s="24"/>
      <c r="BP125" s="24"/>
      <c r="BQ125" s="24"/>
      <c r="BR125" s="24"/>
      <c r="BS125" s="24"/>
      <c r="BT125" s="24"/>
      <c r="BU125" s="24"/>
      <c r="BV125" s="24"/>
      <c r="BW125" s="24"/>
      <c r="BX125" s="24"/>
      <c r="BY125" s="24"/>
      <c r="BZ125" s="24"/>
      <c r="CA125" s="24"/>
      <c r="CB125" s="24"/>
      <c r="CC125" s="24"/>
      <c r="CD125" s="24"/>
      <c r="CE125" s="24"/>
      <c r="CF125" s="24"/>
      <c r="CG125" s="24"/>
      <c r="CH125" s="24"/>
      <c r="CI125" s="24"/>
      <c r="CJ125" s="24"/>
      <c r="CK125" s="24"/>
      <c r="CL125" s="24"/>
      <c r="CM125" s="24"/>
      <c r="CN125" s="24"/>
      <c r="CO125" s="24"/>
      <c r="CP125" s="24"/>
      <c r="CQ125" s="24"/>
      <c r="CR125" s="24"/>
      <c r="CS125" s="24"/>
      <c r="CT125" s="24"/>
      <c r="CU125" s="24"/>
      <c r="CV125" s="24"/>
      <c r="CW125" s="24"/>
      <c r="CX125" s="24"/>
      <c r="CY125" s="24"/>
      <c r="CZ125" s="24"/>
      <c r="DA125" s="24"/>
      <c r="DB125" s="24"/>
      <c r="DC125" s="24"/>
      <c r="DD125" s="24"/>
      <c r="DE125" s="24"/>
      <c r="DF125" s="24"/>
      <c r="DG125" s="24"/>
      <c r="DH125" s="24"/>
      <c r="DI125" s="24"/>
      <c r="DJ125" s="24"/>
      <c r="DK125" s="24"/>
      <c r="DL125" s="24"/>
      <c r="DM125" s="24"/>
      <c r="DN125" s="24"/>
      <c r="DO125" s="24"/>
      <c r="DP125" s="24"/>
      <c r="DQ125" s="24"/>
      <c r="DR125" s="24"/>
      <c r="DS125" s="24"/>
      <c r="DT125" s="24"/>
      <c r="DU125" s="24"/>
      <c r="DV125" s="24"/>
      <c r="DW125" s="24"/>
      <c r="DX125" s="24"/>
      <c r="DY125" s="24"/>
      <c r="DZ125" s="24"/>
      <c r="EA125" s="24"/>
      <c r="EB125" s="24"/>
      <c r="EC125" s="24"/>
      <c r="ED125" s="24"/>
      <c r="EE125" s="24"/>
      <c r="EF125" s="24"/>
      <c r="EG125" s="24"/>
      <c r="EH125" s="24"/>
      <c r="EI125" s="24"/>
      <c r="EJ125" s="24"/>
      <c r="EK125" s="24"/>
      <c r="EL125" s="24"/>
      <c r="EM125" s="24"/>
      <c r="EN125" s="24"/>
      <c r="EO125" s="24"/>
      <c r="EP125" s="24"/>
      <c r="EQ125" s="24"/>
      <c r="ER125" s="24"/>
      <c r="ES125" s="24"/>
      <c r="ET125" s="24"/>
      <c r="EU125" s="24"/>
      <c r="EV125" s="24"/>
      <c r="EW125" s="24"/>
      <c r="EX125" s="24"/>
      <c r="EY125" s="24"/>
      <c r="EZ125" s="24"/>
      <c r="FA125" s="24"/>
      <c r="FB125" s="24"/>
      <c r="FC125" s="24"/>
      <c r="FD125" s="24"/>
      <c r="FE125" s="24"/>
      <c r="FF125" s="24"/>
      <c r="FG125" s="24"/>
      <c r="FH125" s="24"/>
      <c r="FI125" s="24"/>
      <c r="FJ125" s="24"/>
      <c r="FK125" s="24"/>
      <c r="FL125" s="24"/>
      <c r="FM125" s="24"/>
      <c r="FN125" s="24"/>
      <c r="FO125" s="24"/>
      <c r="FP125" s="24"/>
      <c r="FQ125" s="24"/>
      <c r="FR125" s="24"/>
      <c r="FS125" s="24"/>
      <c r="FT125" s="24"/>
      <c r="FU125" s="24"/>
      <c r="FV125" s="24"/>
      <c r="FW125" s="24"/>
      <c r="FX125" s="24"/>
      <c r="FY125" s="24"/>
      <c r="FZ125" s="24"/>
      <c r="GA125" s="24"/>
      <c r="GB125" s="24"/>
      <c r="GC125" s="24"/>
      <c r="GD125" s="24"/>
      <c r="GE125" s="24"/>
      <c r="GF125" s="24"/>
      <c r="GG125" s="24"/>
      <c r="GH125" s="24"/>
      <c r="GI125" s="24"/>
      <c r="GJ125" s="24"/>
    </row>
    <row r="126" spans="2:192" ht="69.95" customHeight="1">
      <c r="B126" s="82" t="s">
        <v>486</v>
      </c>
      <c r="C126" s="81" t="s">
        <v>412</v>
      </c>
      <c r="D126" s="56">
        <v>420</v>
      </c>
      <c r="E126" s="81" t="str">
        <f t="shared" si="3"/>
        <v>5DN</v>
      </c>
      <c r="F126" s="79"/>
      <c r="G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4"/>
      <c r="BE126" s="24"/>
      <c r="BF126" s="24"/>
      <c r="BG126" s="24"/>
      <c r="BH126" s="24"/>
      <c r="BI126" s="24"/>
      <c r="BJ126" s="24"/>
      <c r="BK126" s="24"/>
      <c r="BL126" s="24"/>
      <c r="BM126" s="24"/>
      <c r="BN126" s="24"/>
      <c r="BO126" s="24"/>
      <c r="BP126" s="24"/>
      <c r="BQ126" s="24"/>
      <c r="BR126" s="24"/>
      <c r="BS126" s="24"/>
      <c r="BT126" s="24"/>
      <c r="BU126" s="24"/>
      <c r="BV126" s="24"/>
      <c r="BW126" s="24"/>
      <c r="BX126" s="24"/>
      <c r="BY126" s="24"/>
      <c r="BZ126" s="24"/>
      <c r="CA126" s="24"/>
      <c r="CB126" s="24"/>
      <c r="CC126" s="24"/>
      <c r="CD126" s="24"/>
      <c r="CE126" s="24"/>
      <c r="CF126" s="24"/>
      <c r="CG126" s="24"/>
      <c r="CH126" s="24"/>
      <c r="CI126" s="24"/>
      <c r="CJ126" s="24"/>
      <c r="CK126" s="24"/>
      <c r="CL126" s="24"/>
      <c r="CM126" s="24"/>
      <c r="CN126" s="24"/>
      <c r="CO126" s="24"/>
      <c r="CP126" s="24"/>
      <c r="CQ126" s="24"/>
      <c r="CR126" s="24"/>
      <c r="CS126" s="24"/>
      <c r="CT126" s="24"/>
      <c r="CU126" s="24"/>
      <c r="CV126" s="24"/>
      <c r="CW126" s="24"/>
      <c r="CX126" s="24"/>
      <c r="CY126" s="24"/>
      <c r="CZ126" s="24"/>
      <c r="DA126" s="24"/>
      <c r="DB126" s="24"/>
      <c r="DC126" s="24"/>
      <c r="DD126" s="24"/>
      <c r="DE126" s="24"/>
      <c r="DF126" s="24"/>
      <c r="DG126" s="24"/>
      <c r="DH126" s="24"/>
      <c r="DI126" s="24"/>
      <c r="DJ126" s="24"/>
      <c r="DK126" s="24"/>
      <c r="DL126" s="24"/>
      <c r="DM126" s="24"/>
      <c r="DN126" s="24"/>
      <c r="DO126" s="24"/>
      <c r="DP126" s="24"/>
      <c r="DQ126" s="24"/>
      <c r="DR126" s="24"/>
      <c r="DS126" s="24"/>
      <c r="DT126" s="24"/>
      <c r="DU126" s="24"/>
      <c r="DV126" s="24"/>
      <c r="DW126" s="24"/>
      <c r="DX126" s="24"/>
      <c r="DY126" s="24"/>
      <c r="DZ126" s="24"/>
      <c r="EA126" s="24"/>
      <c r="EB126" s="24"/>
      <c r="EC126" s="24"/>
      <c r="ED126" s="24"/>
      <c r="EE126" s="24"/>
      <c r="EF126" s="24"/>
      <c r="EG126" s="24"/>
      <c r="EH126" s="24"/>
      <c r="EI126" s="24"/>
      <c r="EJ126" s="24"/>
      <c r="EK126" s="24"/>
      <c r="EL126" s="24"/>
      <c r="EM126" s="24"/>
      <c r="EN126" s="24"/>
      <c r="EO126" s="24"/>
      <c r="EP126" s="24"/>
      <c r="EQ126" s="24"/>
      <c r="ER126" s="24"/>
      <c r="ES126" s="24"/>
      <c r="ET126" s="24"/>
      <c r="EU126" s="24"/>
      <c r="EV126" s="24"/>
      <c r="EW126" s="24"/>
      <c r="EX126" s="24"/>
      <c r="EY126" s="24"/>
      <c r="EZ126" s="24"/>
      <c r="FA126" s="24"/>
      <c r="FB126" s="24"/>
      <c r="FC126" s="24"/>
      <c r="FD126" s="24"/>
      <c r="FE126" s="24"/>
      <c r="FF126" s="24"/>
      <c r="FG126" s="24"/>
      <c r="FH126" s="24"/>
      <c r="FI126" s="24"/>
      <c r="FJ126" s="24"/>
      <c r="FK126" s="24"/>
      <c r="FL126" s="24"/>
      <c r="FM126" s="24"/>
      <c r="FN126" s="24"/>
      <c r="FO126" s="24"/>
      <c r="FP126" s="24"/>
      <c r="FQ126" s="24"/>
      <c r="FR126" s="24"/>
      <c r="FS126" s="24"/>
      <c r="FT126" s="24"/>
      <c r="FU126" s="24"/>
      <c r="FV126" s="24"/>
      <c r="FW126" s="24"/>
      <c r="FX126" s="24"/>
      <c r="FY126" s="24"/>
      <c r="FZ126" s="24"/>
      <c r="GA126" s="24"/>
      <c r="GB126" s="24"/>
      <c r="GC126" s="24"/>
      <c r="GD126" s="24"/>
      <c r="GE126" s="24"/>
      <c r="GF126" s="24"/>
      <c r="GG126" s="24"/>
      <c r="GH126" s="24"/>
      <c r="GI126" s="24"/>
      <c r="GJ126" s="24"/>
    </row>
    <row r="127" spans="2:192" ht="69.95" customHeight="1">
      <c r="B127" s="82" t="s">
        <v>487</v>
      </c>
      <c r="C127" s="81" t="s">
        <v>189</v>
      </c>
      <c r="D127" s="56">
        <v>420</v>
      </c>
      <c r="E127" s="81" t="str">
        <f t="shared" si="3"/>
        <v>5DQ</v>
      </c>
      <c r="F127" s="79"/>
      <c r="G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c r="BD127" s="24"/>
      <c r="BE127" s="24"/>
      <c r="BF127" s="24"/>
      <c r="BG127" s="24"/>
      <c r="BH127" s="24"/>
      <c r="BI127" s="24"/>
      <c r="BJ127" s="24"/>
      <c r="BK127" s="24"/>
      <c r="BL127" s="24"/>
      <c r="BM127" s="24"/>
      <c r="BN127" s="24"/>
      <c r="BO127" s="24"/>
      <c r="BP127" s="24"/>
      <c r="BQ127" s="24"/>
      <c r="BR127" s="24"/>
      <c r="BS127" s="24"/>
      <c r="BT127" s="24"/>
      <c r="BU127" s="24"/>
      <c r="BV127" s="24"/>
      <c r="BW127" s="24"/>
      <c r="BX127" s="24"/>
      <c r="BY127" s="24"/>
      <c r="BZ127" s="24"/>
      <c r="CA127" s="24"/>
      <c r="CB127" s="24"/>
      <c r="CC127" s="24"/>
      <c r="CD127" s="24"/>
      <c r="CE127" s="24"/>
      <c r="CF127" s="24"/>
      <c r="CG127" s="24"/>
      <c r="CH127" s="24"/>
      <c r="CI127" s="24"/>
      <c r="CJ127" s="24"/>
      <c r="CK127" s="24"/>
      <c r="CL127" s="24"/>
      <c r="CM127" s="24"/>
      <c r="CN127" s="24"/>
      <c r="CO127" s="24"/>
      <c r="CP127" s="24"/>
      <c r="CQ127" s="24"/>
      <c r="CR127" s="24"/>
      <c r="CS127" s="24"/>
      <c r="CT127" s="24"/>
      <c r="CU127" s="24"/>
      <c r="CV127" s="24"/>
      <c r="CW127" s="24"/>
      <c r="CX127" s="24"/>
      <c r="CY127" s="24"/>
      <c r="CZ127" s="24"/>
      <c r="DA127" s="24"/>
      <c r="DB127" s="24"/>
      <c r="DC127" s="24"/>
      <c r="DD127" s="24"/>
      <c r="DE127" s="24"/>
      <c r="DF127" s="24"/>
      <c r="DG127" s="24"/>
      <c r="DH127" s="24"/>
      <c r="DI127" s="24"/>
      <c r="DJ127" s="24"/>
      <c r="DK127" s="24"/>
      <c r="DL127" s="24"/>
      <c r="DM127" s="24"/>
      <c r="DN127" s="24"/>
      <c r="DO127" s="24"/>
      <c r="DP127" s="24"/>
      <c r="DQ127" s="24"/>
      <c r="DR127" s="24"/>
      <c r="DS127" s="24"/>
      <c r="DT127" s="24"/>
      <c r="DU127" s="24"/>
      <c r="DV127" s="24"/>
      <c r="DW127" s="24"/>
      <c r="DX127" s="24"/>
      <c r="DY127" s="24"/>
      <c r="DZ127" s="24"/>
      <c r="EA127" s="24"/>
      <c r="EB127" s="24"/>
      <c r="EC127" s="24"/>
      <c r="ED127" s="24"/>
      <c r="EE127" s="24"/>
      <c r="EF127" s="24"/>
      <c r="EG127" s="24"/>
      <c r="EH127" s="24"/>
      <c r="EI127" s="24"/>
      <c r="EJ127" s="24"/>
      <c r="EK127" s="24"/>
      <c r="EL127" s="24"/>
      <c r="EM127" s="24"/>
      <c r="EN127" s="24"/>
      <c r="EO127" s="24"/>
      <c r="EP127" s="24"/>
      <c r="EQ127" s="24"/>
      <c r="ER127" s="24"/>
      <c r="ES127" s="24"/>
      <c r="ET127" s="24"/>
      <c r="EU127" s="24"/>
      <c r="EV127" s="24"/>
      <c r="EW127" s="24"/>
      <c r="EX127" s="24"/>
      <c r="EY127" s="24"/>
      <c r="EZ127" s="24"/>
      <c r="FA127" s="24"/>
      <c r="FB127" s="24"/>
      <c r="FC127" s="24"/>
      <c r="FD127" s="24"/>
      <c r="FE127" s="24"/>
      <c r="FF127" s="24"/>
      <c r="FG127" s="24"/>
      <c r="FH127" s="24"/>
      <c r="FI127" s="24"/>
      <c r="FJ127" s="24"/>
      <c r="FK127" s="24"/>
      <c r="FL127" s="24"/>
      <c r="FM127" s="24"/>
      <c r="FN127" s="24"/>
      <c r="FO127" s="24"/>
      <c r="FP127" s="24"/>
      <c r="FQ127" s="24"/>
      <c r="FR127" s="24"/>
      <c r="FS127" s="24"/>
      <c r="FT127" s="24"/>
      <c r="FU127" s="24"/>
      <c r="FV127" s="24"/>
      <c r="FW127" s="24"/>
      <c r="FX127" s="24"/>
      <c r="FY127" s="24"/>
      <c r="FZ127" s="24"/>
      <c r="GA127" s="24"/>
      <c r="GB127" s="24"/>
      <c r="GC127" s="24"/>
      <c r="GD127" s="24"/>
      <c r="GE127" s="24"/>
      <c r="GF127" s="24"/>
      <c r="GG127" s="24"/>
      <c r="GH127" s="24"/>
      <c r="GI127" s="24"/>
      <c r="GJ127" s="24"/>
    </row>
    <row r="128" spans="2:192" ht="69.95" customHeight="1">
      <c r="B128" s="82" t="s">
        <v>558</v>
      </c>
      <c r="C128" s="81" t="s">
        <v>190</v>
      </c>
      <c r="D128" s="56">
        <v>420</v>
      </c>
      <c r="E128" s="81" t="str">
        <f t="shared" si="3"/>
        <v>5DR</v>
      </c>
      <c r="F128" s="79"/>
      <c r="G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4"/>
      <c r="BE128" s="24"/>
      <c r="BF128" s="24"/>
      <c r="BG128" s="24"/>
      <c r="BH128" s="24"/>
      <c r="BI128" s="24"/>
      <c r="BJ128" s="24"/>
      <c r="BK128" s="24"/>
      <c r="BL128" s="24"/>
      <c r="BM128" s="24"/>
      <c r="BN128" s="24"/>
      <c r="BO128" s="24"/>
      <c r="BP128" s="24"/>
      <c r="BQ128" s="24"/>
      <c r="BR128" s="24"/>
      <c r="BS128" s="24"/>
      <c r="BT128" s="24"/>
      <c r="BU128" s="24"/>
      <c r="BV128" s="24"/>
      <c r="BW128" s="24"/>
      <c r="BX128" s="24"/>
      <c r="BY128" s="24"/>
      <c r="BZ128" s="24"/>
      <c r="CA128" s="24"/>
      <c r="CB128" s="24"/>
      <c r="CC128" s="24"/>
      <c r="CD128" s="24"/>
      <c r="CE128" s="24"/>
      <c r="CF128" s="24"/>
      <c r="CG128" s="24"/>
      <c r="CH128" s="24"/>
      <c r="CI128" s="24"/>
      <c r="CJ128" s="24"/>
      <c r="CK128" s="24"/>
      <c r="CL128" s="24"/>
      <c r="CM128" s="24"/>
      <c r="CN128" s="24"/>
      <c r="CO128" s="24"/>
      <c r="CP128" s="24"/>
      <c r="CQ128" s="24"/>
      <c r="CR128" s="24"/>
      <c r="CS128" s="24"/>
      <c r="CT128" s="24"/>
      <c r="CU128" s="24"/>
      <c r="CV128" s="24"/>
      <c r="CW128" s="24"/>
      <c r="CX128" s="24"/>
      <c r="CY128" s="24"/>
      <c r="CZ128" s="24"/>
      <c r="DA128" s="24"/>
      <c r="DB128" s="24"/>
      <c r="DC128" s="24"/>
      <c r="DD128" s="24"/>
      <c r="DE128" s="24"/>
      <c r="DF128" s="24"/>
      <c r="DG128" s="24"/>
      <c r="DH128" s="24"/>
      <c r="DI128" s="24"/>
      <c r="DJ128" s="24"/>
      <c r="DK128" s="24"/>
      <c r="DL128" s="24"/>
      <c r="DM128" s="24"/>
      <c r="DN128" s="24"/>
      <c r="DO128" s="24"/>
      <c r="DP128" s="24"/>
      <c r="DQ128" s="24"/>
      <c r="DR128" s="24"/>
      <c r="DS128" s="24"/>
      <c r="DT128" s="24"/>
      <c r="DU128" s="24"/>
      <c r="DV128" s="24"/>
      <c r="DW128" s="24"/>
      <c r="DX128" s="24"/>
      <c r="DY128" s="24"/>
      <c r="DZ128" s="24"/>
      <c r="EA128" s="24"/>
      <c r="EB128" s="24"/>
      <c r="EC128" s="24"/>
      <c r="ED128" s="24"/>
      <c r="EE128" s="24"/>
      <c r="EF128" s="24"/>
      <c r="EG128" s="24"/>
      <c r="EH128" s="24"/>
      <c r="EI128" s="24"/>
      <c r="EJ128" s="24"/>
      <c r="EK128" s="24"/>
      <c r="EL128" s="24"/>
      <c r="EM128" s="24"/>
      <c r="EN128" s="24"/>
      <c r="EO128" s="24"/>
      <c r="EP128" s="24"/>
      <c r="EQ128" s="24"/>
      <c r="ER128" s="24"/>
      <c r="ES128" s="24"/>
      <c r="ET128" s="24"/>
      <c r="EU128" s="24"/>
      <c r="EV128" s="24"/>
      <c r="EW128" s="24"/>
      <c r="EX128" s="24"/>
      <c r="EY128" s="24"/>
      <c r="EZ128" s="24"/>
      <c r="FA128" s="24"/>
      <c r="FB128" s="24"/>
      <c r="FC128" s="24"/>
      <c r="FD128" s="24"/>
      <c r="FE128" s="24"/>
      <c r="FF128" s="24"/>
      <c r="FG128" s="24"/>
      <c r="FH128" s="24"/>
      <c r="FI128" s="24"/>
      <c r="FJ128" s="24"/>
      <c r="FK128" s="24"/>
      <c r="FL128" s="24"/>
      <c r="FM128" s="24"/>
      <c r="FN128" s="24"/>
      <c r="FO128" s="24"/>
      <c r="FP128" s="24"/>
      <c r="FQ128" s="24"/>
      <c r="FR128" s="24"/>
      <c r="FS128" s="24"/>
      <c r="FT128" s="24"/>
      <c r="FU128" s="24"/>
      <c r="FV128" s="24"/>
      <c r="FW128" s="24"/>
      <c r="FX128" s="24"/>
      <c r="FY128" s="24"/>
      <c r="FZ128" s="24"/>
      <c r="GA128" s="24"/>
      <c r="GB128" s="24"/>
      <c r="GC128" s="24"/>
      <c r="GD128" s="24"/>
      <c r="GE128" s="24"/>
      <c r="GF128" s="24"/>
      <c r="GG128" s="24"/>
      <c r="GH128" s="24"/>
      <c r="GI128" s="24"/>
      <c r="GJ128" s="24"/>
    </row>
    <row r="129" spans="2:192" s="25" customFormat="1" ht="69.95" customHeight="1">
      <c r="B129" s="82" t="s">
        <v>559</v>
      </c>
      <c r="C129" s="81" t="s">
        <v>48</v>
      </c>
      <c r="D129" s="56">
        <v>420</v>
      </c>
      <c r="E129" s="81" t="str">
        <f t="shared" si="3"/>
        <v>5DT</v>
      </c>
      <c r="F129" s="79"/>
    </row>
    <row r="130" spans="2:192" s="25" customFormat="1" ht="69.95" customHeight="1">
      <c r="B130" s="82" t="s">
        <v>636</v>
      </c>
      <c r="C130" s="147" t="s">
        <v>637</v>
      </c>
      <c r="D130" s="56">
        <v>420</v>
      </c>
      <c r="E130" s="147" t="str">
        <f t="shared" si="3"/>
        <v>61P</v>
      </c>
      <c r="F130" s="148"/>
    </row>
    <row r="131" spans="2:192" s="25" customFormat="1" ht="69.95" customHeight="1" thickBot="1">
      <c r="B131" s="82" t="s">
        <v>550</v>
      </c>
      <c r="C131" s="147" t="s">
        <v>549</v>
      </c>
      <c r="D131" s="56">
        <v>420</v>
      </c>
      <c r="E131" s="147" t="str">
        <f>C131</f>
        <v>61Q</v>
      </c>
      <c r="F131" s="148"/>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row>
    <row r="132" spans="2:192" ht="39.75" customHeight="1">
      <c r="B132" s="41" t="s">
        <v>440</v>
      </c>
      <c r="C132" s="42"/>
      <c r="D132" s="42"/>
      <c r="E132" s="42"/>
      <c r="F132" s="83"/>
      <c r="G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4"/>
      <c r="BE132" s="24"/>
      <c r="BF132" s="24"/>
      <c r="BG132" s="24"/>
      <c r="BH132" s="24"/>
      <c r="BI132" s="24"/>
      <c r="BJ132" s="24"/>
      <c r="BK132" s="24"/>
      <c r="BL132" s="24"/>
      <c r="BM132" s="24"/>
      <c r="BN132" s="24"/>
      <c r="BO132" s="24"/>
      <c r="BP132" s="24"/>
      <c r="BQ132" s="24"/>
      <c r="BR132" s="24"/>
      <c r="BS132" s="24"/>
      <c r="BT132" s="24"/>
      <c r="BU132" s="24"/>
      <c r="BV132" s="24"/>
      <c r="BW132" s="24"/>
      <c r="BX132" s="24"/>
      <c r="BY132" s="24"/>
      <c r="BZ132" s="24"/>
      <c r="CA132" s="24"/>
      <c r="CB132" s="24"/>
      <c r="CC132" s="24"/>
      <c r="CD132" s="24"/>
      <c r="CE132" s="24"/>
      <c r="CF132" s="24"/>
      <c r="CG132" s="24"/>
      <c r="CH132" s="24"/>
      <c r="CI132" s="24"/>
      <c r="CJ132" s="24"/>
      <c r="CK132" s="24"/>
      <c r="CL132" s="24"/>
      <c r="CM132" s="24"/>
      <c r="CN132" s="24"/>
      <c r="CO132" s="24"/>
      <c r="CP132" s="24"/>
      <c r="CQ132" s="24"/>
      <c r="CR132" s="24"/>
      <c r="CS132" s="24"/>
      <c r="CT132" s="24"/>
      <c r="CU132" s="24"/>
      <c r="CV132" s="24"/>
      <c r="CW132" s="24"/>
      <c r="CX132" s="24"/>
      <c r="CY132" s="24"/>
      <c r="CZ132" s="24"/>
      <c r="DA132" s="24"/>
      <c r="DB132" s="24"/>
      <c r="DC132" s="24"/>
      <c r="DD132" s="24"/>
      <c r="DE132" s="24"/>
      <c r="DF132" s="24"/>
      <c r="DG132" s="24"/>
      <c r="DH132" s="24"/>
      <c r="DI132" s="24"/>
      <c r="DJ132" s="24"/>
      <c r="DK132" s="24"/>
      <c r="DL132" s="24"/>
      <c r="DM132" s="24"/>
      <c r="DN132" s="24"/>
      <c r="DO132" s="24"/>
      <c r="DP132" s="24"/>
      <c r="DQ132" s="24"/>
      <c r="DR132" s="24"/>
      <c r="DS132" s="24"/>
      <c r="DT132" s="24"/>
      <c r="DU132" s="24"/>
      <c r="DV132" s="24"/>
      <c r="DW132" s="24"/>
      <c r="DX132" s="24"/>
      <c r="DY132" s="24"/>
      <c r="DZ132" s="24"/>
      <c r="EA132" s="24"/>
      <c r="EB132" s="24"/>
      <c r="EC132" s="24"/>
      <c r="ED132" s="24"/>
      <c r="EE132" s="24"/>
      <c r="EF132" s="24"/>
      <c r="EG132" s="24"/>
      <c r="EH132" s="24"/>
      <c r="EI132" s="24"/>
      <c r="EJ132" s="24"/>
      <c r="EK132" s="24"/>
      <c r="EL132" s="24"/>
      <c r="EM132" s="24"/>
      <c r="EN132" s="24"/>
      <c r="EO132" s="24"/>
      <c r="EP132" s="24"/>
      <c r="EQ132" s="24"/>
      <c r="ER132" s="24"/>
      <c r="ES132" s="24"/>
      <c r="ET132" s="24"/>
      <c r="EU132" s="24"/>
      <c r="EV132" s="24"/>
      <c r="EW132" s="24"/>
      <c r="EX132" s="24"/>
      <c r="EY132" s="24"/>
      <c r="EZ132" s="24"/>
      <c r="FA132" s="24"/>
      <c r="FB132" s="24"/>
      <c r="FC132" s="24"/>
      <c r="FD132" s="24"/>
      <c r="FE132" s="24"/>
      <c r="FF132" s="24"/>
      <c r="FG132" s="24"/>
      <c r="FH132" s="24"/>
      <c r="FI132" s="24"/>
      <c r="FJ132" s="24"/>
      <c r="FK132" s="24"/>
      <c r="FL132" s="24"/>
      <c r="FM132" s="24"/>
      <c r="FN132" s="24"/>
      <c r="FO132" s="24"/>
      <c r="FP132" s="24"/>
      <c r="FQ132" s="24"/>
      <c r="FR132" s="24"/>
      <c r="FS132" s="24"/>
      <c r="FT132" s="24"/>
      <c r="FU132" s="24"/>
      <c r="FV132" s="24"/>
      <c r="FW132" s="24"/>
      <c r="FX132" s="24"/>
      <c r="FY132" s="24"/>
      <c r="FZ132" s="24"/>
      <c r="GA132" s="24"/>
      <c r="GB132" s="24"/>
      <c r="GC132" s="24"/>
      <c r="GD132" s="24"/>
      <c r="GE132" s="24"/>
      <c r="GF132" s="24"/>
      <c r="GG132" s="24"/>
      <c r="GH132" s="24"/>
      <c r="GI132" s="24"/>
      <c r="GJ132" s="24"/>
    </row>
    <row r="133" spans="2:192" ht="42.75" customHeight="1" thickBot="1">
      <c r="B133" s="29" t="s">
        <v>454</v>
      </c>
      <c r="C133" s="30"/>
      <c r="D133" s="30"/>
      <c r="E133" s="30"/>
      <c r="F133" s="32"/>
      <c r="G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4"/>
      <c r="BE133" s="24"/>
      <c r="BF133" s="24"/>
      <c r="BG133" s="24"/>
      <c r="BH133" s="24"/>
      <c r="BI133" s="24"/>
      <c r="BJ133" s="24"/>
      <c r="BK133" s="24"/>
      <c r="BL133" s="24"/>
      <c r="BM133" s="24"/>
      <c r="BN133" s="24"/>
      <c r="BO133" s="24"/>
      <c r="BP133" s="24"/>
      <c r="BQ133" s="24"/>
      <c r="BR133" s="24"/>
      <c r="BS133" s="24"/>
      <c r="BT133" s="24"/>
      <c r="BU133" s="24"/>
      <c r="BV133" s="24"/>
      <c r="BW133" s="24"/>
      <c r="BX133" s="24"/>
      <c r="BY133" s="24"/>
      <c r="BZ133" s="24"/>
      <c r="CA133" s="24"/>
      <c r="CB133" s="24"/>
      <c r="CC133" s="24"/>
      <c r="CD133" s="24"/>
      <c r="CE133" s="24"/>
      <c r="CF133" s="24"/>
      <c r="CG133" s="24"/>
      <c r="CH133" s="24"/>
      <c r="CI133" s="24"/>
      <c r="CJ133" s="24"/>
      <c r="CK133" s="24"/>
      <c r="CL133" s="24"/>
      <c r="CM133" s="24"/>
      <c r="CN133" s="24"/>
      <c r="CO133" s="24"/>
      <c r="CP133" s="24"/>
      <c r="CQ133" s="24"/>
      <c r="CR133" s="24"/>
      <c r="CS133" s="24"/>
      <c r="CT133" s="24"/>
      <c r="CU133" s="24"/>
      <c r="CV133" s="24"/>
      <c r="CW133" s="24"/>
      <c r="CX133" s="24"/>
      <c r="CY133" s="24"/>
      <c r="CZ133" s="24"/>
      <c r="DA133" s="24"/>
      <c r="DB133" s="24"/>
      <c r="DC133" s="24"/>
      <c r="DD133" s="24"/>
      <c r="DE133" s="24"/>
      <c r="DF133" s="24"/>
      <c r="DG133" s="24"/>
      <c r="DH133" s="24"/>
      <c r="DI133" s="24"/>
      <c r="DJ133" s="24"/>
      <c r="DK133" s="24"/>
      <c r="DL133" s="24"/>
      <c r="DM133" s="24"/>
      <c r="DN133" s="24"/>
      <c r="DO133" s="24"/>
      <c r="DP133" s="24"/>
      <c r="DQ133" s="24"/>
      <c r="DR133" s="24"/>
      <c r="DS133" s="24"/>
      <c r="DT133" s="24"/>
      <c r="DU133" s="24"/>
      <c r="DV133" s="24"/>
      <c r="DW133" s="24"/>
      <c r="DX133" s="24"/>
      <c r="DY133" s="24"/>
      <c r="DZ133" s="24"/>
      <c r="EA133" s="24"/>
      <c r="EB133" s="24"/>
      <c r="EC133" s="24"/>
      <c r="ED133" s="24"/>
      <c r="EE133" s="24"/>
      <c r="EF133" s="24"/>
      <c r="EG133" s="24"/>
      <c r="EH133" s="24"/>
      <c r="EI133" s="24"/>
      <c r="EJ133" s="24"/>
      <c r="EK133" s="24"/>
      <c r="EL133" s="24"/>
      <c r="EM133" s="24"/>
      <c r="EN133" s="24"/>
      <c r="EO133" s="24"/>
      <c r="EP133" s="24"/>
      <c r="EQ133" s="24"/>
      <c r="ER133" s="24"/>
      <c r="ES133" s="24"/>
      <c r="ET133" s="24"/>
      <c r="EU133" s="24"/>
      <c r="EV133" s="24"/>
      <c r="EW133" s="24"/>
      <c r="EX133" s="24"/>
      <c r="EY133" s="24"/>
      <c r="EZ133" s="24"/>
      <c r="FA133" s="24"/>
      <c r="FB133" s="24"/>
      <c r="FC133" s="24"/>
      <c r="FD133" s="24"/>
      <c r="FE133" s="24"/>
      <c r="FF133" s="24"/>
      <c r="FG133" s="24"/>
      <c r="FH133" s="24"/>
      <c r="FI133" s="24"/>
      <c r="FJ133" s="24"/>
      <c r="FK133" s="24"/>
      <c r="FL133" s="24"/>
      <c r="FM133" s="24"/>
      <c r="FN133" s="24"/>
      <c r="FO133" s="24"/>
      <c r="FP133" s="24"/>
      <c r="FQ133" s="24"/>
      <c r="FR133" s="24"/>
      <c r="FS133" s="24"/>
      <c r="FT133" s="24"/>
      <c r="FU133" s="24"/>
      <c r="FV133" s="24"/>
      <c r="FW133" s="24"/>
      <c r="FX133" s="24"/>
      <c r="FY133" s="24"/>
      <c r="FZ133" s="24"/>
      <c r="GA133" s="24"/>
      <c r="GB133" s="24"/>
      <c r="GC133" s="24"/>
      <c r="GD133" s="24"/>
      <c r="GE133" s="24"/>
      <c r="GF133" s="24"/>
      <c r="GG133" s="24"/>
      <c r="GH133" s="24"/>
      <c r="GI133" s="24"/>
      <c r="GJ133" s="24"/>
    </row>
    <row r="134" spans="2:192" ht="14.25" customHeight="1">
      <c r="G134" s="24"/>
      <c r="P134" s="1"/>
    </row>
    <row r="135" spans="2:192" ht="52.5" hidden="1" customHeight="1">
      <c r="G135" s="24"/>
      <c r="P135" s="1"/>
    </row>
    <row r="136" spans="2:192" ht="33" customHeight="1">
      <c r="G136" s="24"/>
      <c r="P136" s="1"/>
    </row>
    <row r="137" spans="2:192" ht="52.5" hidden="1" customHeight="1">
      <c r="G137" s="24"/>
      <c r="P137" s="1"/>
    </row>
    <row r="138" spans="2:192" ht="52.5" customHeight="1">
      <c r="G138" s="24"/>
      <c r="P138" s="1"/>
    </row>
    <row r="139" spans="2:192" ht="52.5" customHeight="1">
      <c r="G139" s="24"/>
      <c r="P139" s="1"/>
    </row>
    <row r="140" spans="2:192" ht="52.5" customHeight="1">
      <c r="G140" s="24"/>
      <c r="P140" s="1"/>
    </row>
    <row r="141" spans="2:192" ht="52.5" customHeight="1">
      <c r="G141" s="24"/>
      <c r="P141" s="1"/>
    </row>
    <row r="142" spans="2:192" ht="52.5" customHeight="1">
      <c r="G142" s="24"/>
      <c r="P142" s="1"/>
    </row>
    <row r="143" spans="2:192" ht="52.5" customHeight="1">
      <c r="G143" s="24"/>
      <c r="P143" s="1"/>
    </row>
    <row r="144" spans="2:192" ht="52.5" customHeight="1">
      <c r="G144" s="24"/>
      <c r="P144" s="1"/>
    </row>
    <row r="145" spans="7:16" ht="52.5" customHeight="1">
      <c r="G145" s="24"/>
      <c r="P145" s="1"/>
    </row>
    <row r="146" spans="7:16" ht="52.5" customHeight="1">
      <c r="G146" s="24"/>
      <c r="P146" s="1"/>
    </row>
    <row r="147" spans="7:16" ht="52.5" customHeight="1">
      <c r="G147" s="24"/>
      <c r="P147" s="1"/>
    </row>
    <row r="148" spans="7:16" ht="52.5" customHeight="1">
      <c r="G148" s="24"/>
      <c r="P148" s="1"/>
    </row>
    <row r="149" spans="7:16" ht="52.5" customHeight="1">
      <c r="G149" s="24"/>
      <c r="P149" s="1"/>
    </row>
    <row r="150" spans="7:16" ht="52.5" customHeight="1">
      <c r="G150" s="24"/>
      <c r="P150" s="1"/>
    </row>
    <row r="151" spans="7:16" ht="52.5" customHeight="1">
      <c r="G151" s="24"/>
      <c r="P151" s="1"/>
    </row>
    <row r="152" spans="7:16" ht="52.5" customHeight="1">
      <c r="G152" s="24"/>
      <c r="P152" s="1"/>
    </row>
    <row r="153" spans="7:16" ht="52.5" customHeight="1">
      <c r="G153" s="24"/>
      <c r="P153" s="1"/>
    </row>
  </sheetData>
  <mergeCells count="12">
    <mergeCell ref="B1:C5"/>
    <mergeCell ref="E1:F5"/>
    <mergeCell ref="B6:C6"/>
    <mergeCell ref="E6:F6"/>
    <mergeCell ref="B83:F83"/>
    <mergeCell ref="B89:F89"/>
    <mergeCell ref="B102:F102"/>
    <mergeCell ref="B108:F108"/>
    <mergeCell ref="B120:F120"/>
    <mergeCell ref="E7:F7"/>
    <mergeCell ref="B76:F76"/>
    <mergeCell ref="B7:C7"/>
  </mergeCells>
  <phoneticPr fontId="0" type="noConversion"/>
  <conditionalFormatting sqref="D121:D131 D90:D101 D103:D107 D109:D119 D6 D84:D87 D77:D81 D58:D69 D71:D75 D32:D56 D9:D30">
    <cfRule type="cellIs" dxfId="155" priority="7" stopIfTrue="1" operator="equal">
      <formula>"?"</formula>
    </cfRule>
  </conditionalFormatting>
  <conditionalFormatting sqref="D31">
    <cfRule type="cellIs" dxfId="154" priority="6" stopIfTrue="1" operator="equal">
      <formula>"?"</formula>
    </cfRule>
  </conditionalFormatting>
  <conditionalFormatting sqref="D57">
    <cfRule type="cellIs" dxfId="153" priority="5" stopIfTrue="1" operator="equal">
      <formula>"?"</formula>
    </cfRule>
  </conditionalFormatting>
  <conditionalFormatting sqref="D70">
    <cfRule type="cellIs" dxfId="152" priority="4" stopIfTrue="1" operator="equal">
      <formula>"?"</formula>
    </cfRule>
  </conditionalFormatting>
  <conditionalFormatting sqref="D88">
    <cfRule type="cellIs" dxfId="151" priority="2" stopIfTrue="1" operator="equal">
      <formula>"?"</formula>
    </cfRule>
  </conditionalFormatting>
  <conditionalFormatting sqref="D82">
    <cfRule type="cellIs" dxfId="150" priority="1" stopIfTrue="1" operator="equal">
      <formula>"?"</formula>
    </cfRule>
  </conditionalFormatting>
  <hyperlinks>
    <hyperlink ref="B7:C7" location="'ΠΕΡΙΛΗΨΗ ΠΡΟΤΕΙΝΟΜΕΝΩΝ ΤΙΜΩΝ'!A1" display="Περίληψη προτεινόμενων τιμών"/>
  </hyperlinks>
  <printOptions horizontalCentered="1"/>
  <pageMargins left="0" right="0" top="0.31" bottom="0.27" header="0.11811023622047245" footer="0.27"/>
  <pageSetup paperSize="9" scale="18" fitToHeight="3" orientation="portrait" r:id="rId1"/>
  <headerFooter alignWithMargins="0"/>
  <rowBreaks count="2" manualBreakCount="2">
    <brk id="66" min="1" max="9" man="1"/>
    <brk id="119" min="1" max="9" man="1"/>
  </rowBreaks>
  <drawing r:id="rId2"/>
  <legacyDrawing r:id="rId3"/>
  <oleObjects>
    <mc:AlternateContent xmlns:mc="http://schemas.openxmlformats.org/markup-compatibility/2006">
      <mc:Choice Requires="x14">
        <oleObject progId="MSPhotoEd.3" shapeId="210951" r:id="rId4">
          <objectPr defaultSize="0" autoPict="0" r:id="rId5">
            <anchor moveWithCells="1" sizeWithCells="1">
              <from>
                <xdr:col>1</xdr:col>
                <xdr:colOff>104775</xdr:colOff>
                <xdr:row>0</xdr:row>
                <xdr:rowOff>0</xdr:rowOff>
              </from>
              <to>
                <xdr:col>1</xdr:col>
                <xdr:colOff>2028825</xdr:colOff>
                <xdr:row>0</xdr:row>
                <xdr:rowOff>0</xdr:rowOff>
              </to>
            </anchor>
          </objectPr>
        </oleObject>
      </mc:Choice>
      <mc:Fallback>
        <oleObject progId="MSPhotoEd.3" shapeId="210951" r:id="rId4"/>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GK145"/>
  <sheetViews>
    <sheetView view="pageBreakPreview" topLeftCell="B1" zoomScale="27" zoomScaleNormal="25" zoomScaleSheetLayoutView="27" workbookViewId="0">
      <selection activeCell="G12" sqref="G12"/>
    </sheetView>
  </sheetViews>
  <sheetFormatPr defaultColWidth="28" defaultRowHeight="52.5" customHeight="1"/>
  <cols>
    <col min="1" max="1" width="14.42578125" style="1" hidden="1" customWidth="1"/>
    <col min="2" max="2" width="222.7109375" style="1" customWidth="1"/>
    <col min="3" max="3" width="19.5703125" style="1" customWidth="1"/>
    <col min="4" max="4" width="50.7109375" style="26" customWidth="1"/>
    <col min="5" max="5" width="50.7109375" style="1" customWidth="1"/>
    <col min="6" max="6" width="19.5703125" style="1" customWidth="1"/>
    <col min="7" max="7" width="222.7109375" style="1" customWidth="1"/>
    <col min="8" max="16384" width="28" style="1"/>
  </cols>
  <sheetData>
    <row r="1" spans="2:7" ht="61.5" customHeight="1">
      <c r="B1" s="316" t="s">
        <v>488</v>
      </c>
      <c r="C1" s="317"/>
      <c r="D1" s="63" t="s">
        <v>374</v>
      </c>
      <c r="E1" s="63" t="s">
        <v>374</v>
      </c>
      <c r="F1" s="320"/>
      <c r="G1" s="321"/>
    </row>
    <row r="2" spans="2:7" ht="108" customHeight="1">
      <c r="B2" s="318"/>
      <c r="C2" s="319"/>
      <c r="D2" s="60" t="s">
        <v>489</v>
      </c>
      <c r="E2" s="60" t="s">
        <v>489</v>
      </c>
      <c r="F2" s="322"/>
      <c r="G2" s="323"/>
    </row>
    <row r="3" spans="2:7" ht="72" customHeight="1">
      <c r="B3" s="318"/>
      <c r="C3" s="319"/>
      <c r="D3" s="60">
        <v>1248</v>
      </c>
      <c r="E3" s="60">
        <v>1248</v>
      </c>
      <c r="F3" s="322"/>
      <c r="G3" s="323"/>
    </row>
    <row r="4" spans="2:7" ht="69" customHeight="1">
      <c r="B4" s="318"/>
      <c r="C4" s="319"/>
      <c r="D4" s="60" t="s">
        <v>378</v>
      </c>
      <c r="E4" s="60" t="s">
        <v>379</v>
      </c>
      <c r="F4" s="322"/>
      <c r="G4" s="323"/>
    </row>
    <row r="5" spans="2:7" ht="61.5" customHeight="1">
      <c r="B5" s="318"/>
      <c r="C5" s="319"/>
      <c r="D5" s="61" t="s">
        <v>394</v>
      </c>
      <c r="E5" s="61" t="s">
        <v>394</v>
      </c>
      <c r="F5" s="322"/>
      <c r="G5" s="323"/>
    </row>
    <row r="6" spans="2:7" ht="69" customHeight="1">
      <c r="B6" s="324" t="s">
        <v>427</v>
      </c>
      <c r="C6" s="325"/>
      <c r="D6" s="47">
        <v>17500</v>
      </c>
      <c r="E6" s="47">
        <v>18600</v>
      </c>
      <c r="F6" s="310"/>
      <c r="G6" s="311"/>
    </row>
    <row r="7" spans="2:7" ht="52.5" customHeight="1">
      <c r="B7" s="312" t="s">
        <v>226</v>
      </c>
      <c r="C7" s="313"/>
      <c r="D7" s="48" t="s">
        <v>576</v>
      </c>
      <c r="E7" s="48" t="s">
        <v>577</v>
      </c>
      <c r="F7" s="310"/>
      <c r="G7" s="311"/>
    </row>
    <row r="8" spans="2:7" ht="69.95" customHeight="1">
      <c r="B8" s="64" t="s">
        <v>373</v>
      </c>
      <c r="C8" s="49" t="s">
        <v>429</v>
      </c>
      <c r="D8" s="50"/>
      <c r="E8" s="50"/>
      <c r="F8" s="49" t="s">
        <v>429</v>
      </c>
      <c r="G8" s="65" t="s">
        <v>372</v>
      </c>
    </row>
    <row r="9" spans="2:7" ht="69.95" customHeight="1">
      <c r="B9" s="66" t="s">
        <v>77</v>
      </c>
      <c r="C9" s="51"/>
      <c r="D9" s="56" t="s">
        <v>432</v>
      </c>
      <c r="E9" s="53" t="s">
        <v>431</v>
      </c>
      <c r="F9" s="54"/>
      <c r="G9" s="78"/>
    </row>
    <row r="10" spans="2:7" ht="69.95" customHeight="1">
      <c r="B10" s="66" t="s">
        <v>78</v>
      </c>
      <c r="C10" s="51"/>
      <c r="D10" s="56" t="s">
        <v>432</v>
      </c>
      <c r="E10" s="53" t="s">
        <v>431</v>
      </c>
      <c r="F10" s="54"/>
      <c r="G10" s="79"/>
    </row>
    <row r="11" spans="2:7" ht="69.95" customHeight="1">
      <c r="B11" s="66" t="s">
        <v>74</v>
      </c>
      <c r="C11" s="51"/>
      <c r="D11" s="53" t="s">
        <v>431</v>
      </c>
      <c r="E11" s="56" t="s">
        <v>432</v>
      </c>
      <c r="F11" s="54"/>
      <c r="G11" s="79"/>
    </row>
    <row r="12" spans="2:7" ht="69.95" customHeight="1">
      <c r="B12" s="66" t="s">
        <v>75</v>
      </c>
      <c r="C12" s="51"/>
      <c r="D12" s="56" t="s">
        <v>432</v>
      </c>
      <c r="E12" s="53" t="s">
        <v>431</v>
      </c>
      <c r="F12" s="54"/>
      <c r="G12" s="79"/>
    </row>
    <row r="13" spans="2:7" ht="69.95" customHeight="1">
      <c r="B13" s="66" t="s">
        <v>464</v>
      </c>
      <c r="C13" s="51"/>
      <c r="D13" s="53" t="s">
        <v>431</v>
      </c>
      <c r="E13" s="53" t="s">
        <v>431</v>
      </c>
      <c r="F13" s="54"/>
      <c r="G13" s="79"/>
    </row>
    <row r="14" spans="2:7" ht="69.95" customHeight="1">
      <c r="B14" s="66" t="s">
        <v>63</v>
      </c>
      <c r="C14" s="51"/>
      <c r="D14" s="53" t="s">
        <v>431</v>
      </c>
      <c r="E14" s="53" t="s">
        <v>431</v>
      </c>
      <c r="F14" s="54"/>
      <c r="G14" s="79"/>
    </row>
    <row r="15" spans="2:7" ht="69.95" customHeight="1">
      <c r="B15" s="66" t="s">
        <v>64</v>
      </c>
      <c r="C15" s="51"/>
      <c r="D15" s="53" t="s">
        <v>431</v>
      </c>
      <c r="E15" s="53" t="s">
        <v>431</v>
      </c>
      <c r="F15" s="54"/>
      <c r="G15" s="79"/>
    </row>
    <row r="16" spans="2:7" ht="69.95" customHeight="1">
      <c r="B16" s="66" t="s">
        <v>65</v>
      </c>
      <c r="C16" s="51"/>
      <c r="D16" s="53" t="s">
        <v>431</v>
      </c>
      <c r="E16" s="53" t="s">
        <v>431</v>
      </c>
      <c r="F16" s="54"/>
      <c r="G16" s="79"/>
    </row>
    <row r="17" spans="2:7" ht="69.95" customHeight="1">
      <c r="B17" s="66" t="s">
        <v>66</v>
      </c>
      <c r="C17" s="51"/>
      <c r="D17" s="53" t="s">
        <v>431</v>
      </c>
      <c r="E17" s="53" t="s">
        <v>431</v>
      </c>
      <c r="F17" s="54"/>
      <c r="G17" s="79"/>
    </row>
    <row r="18" spans="2:7" ht="69.95" customHeight="1">
      <c r="B18" s="66" t="s">
        <v>359</v>
      </c>
      <c r="C18" s="51"/>
      <c r="D18" s="53" t="s">
        <v>431</v>
      </c>
      <c r="E18" s="53" t="s">
        <v>431</v>
      </c>
      <c r="F18" s="54"/>
      <c r="G18" s="79"/>
    </row>
    <row r="19" spans="2:7" ht="69.95" customHeight="1">
      <c r="B19" s="66" t="s">
        <v>67</v>
      </c>
      <c r="C19" s="51" t="s">
        <v>430</v>
      </c>
      <c r="D19" s="53" t="s">
        <v>431</v>
      </c>
      <c r="E19" s="53" t="s">
        <v>431</v>
      </c>
      <c r="F19" s="54" t="str">
        <f t="shared" ref="F19:F82" si="0">C19</f>
        <v>008</v>
      </c>
      <c r="G19" s="79"/>
    </row>
    <row r="20" spans="2:7" ht="69.95" customHeight="1">
      <c r="B20" s="66" t="s">
        <v>365</v>
      </c>
      <c r="C20" s="51" t="s">
        <v>433</v>
      </c>
      <c r="D20" s="53" t="s">
        <v>431</v>
      </c>
      <c r="E20" s="53" t="s">
        <v>431</v>
      </c>
      <c r="F20" s="54" t="str">
        <f t="shared" si="0"/>
        <v>009</v>
      </c>
      <c r="G20" s="79"/>
    </row>
    <row r="21" spans="2:7" ht="69.95" customHeight="1">
      <c r="B21" s="66" t="s">
        <v>76</v>
      </c>
      <c r="C21" s="51" t="s">
        <v>158</v>
      </c>
      <c r="D21" s="56" t="s">
        <v>432</v>
      </c>
      <c r="E21" s="56">
        <v>55</v>
      </c>
      <c r="F21" s="54" t="str">
        <f t="shared" si="0"/>
        <v>018</v>
      </c>
      <c r="G21" s="79"/>
    </row>
    <row r="22" spans="2:7" ht="69.95" customHeight="1">
      <c r="B22" s="66" t="s">
        <v>421</v>
      </c>
      <c r="C22" s="51" t="s">
        <v>434</v>
      </c>
      <c r="D22" s="53" t="s">
        <v>431</v>
      </c>
      <c r="E22" s="56" t="s">
        <v>432</v>
      </c>
      <c r="F22" s="54" t="str">
        <f t="shared" si="0"/>
        <v>025</v>
      </c>
      <c r="G22" s="79"/>
    </row>
    <row r="23" spans="2:7" ht="69.95" customHeight="1">
      <c r="B23" s="66" t="s">
        <v>69</v>
      </c>
      <c r="C23" s="51" t="s">
        <v>285</v>
      </c>
      <c r="D23" s="53" t="s">
        <v>431</v>
      </c>
      <c r="E23" s="53" t="s">
        <v>431</v>
      </c>
      <c r="F23" s="54" t="str">
        <f t="shared" si="0"/>
        <v>028</v>
      </c>
      <c r="G23" s="79"/>
    </row>
    <row r="24" spans="2:7" ht="69.95" customHeight="1">
      <c r="B24" s="66" t="s">
        <v>73</v>
      </c>
      <c r="C24" s="51" t="s">
        <v>435</v>
      </c>
      <c r="D24" s="53" t="s">
        <v>431</v>
      </c>
      <c r="E24" s="53" t="s">
        <v>431</v>
      </c>
      <c r="F24" s="54" t="str">
        <f t="shared" si="0"/>
        <v>041</v>
      </c>
      <c r="G24" s="79"/>
    </row>
    <row r="25" spans="2:7" ht="69.95" customHeight="1">
      <c r="B25" s="66" t="s">
        <v>180</v>
      </c>
      <c r="C25" s="59" t="s">
        <v>179</v>
      </c>
      <c r="D25" s="53" t="s">
        <v>431</v>
      </c>
      <c r="E25" s="53" t="s">
        <v>431</v>
      </c>
      <c r="F25" s="54" t="str">
        <f t="shared" si="0"/>
        <v>052</v>
      </c>
      <c r="G25" s="79"/>
    </row>
    <row r="26" spans="2:7" ht="69.95" customHeight="1">
      <c r="B26" s="66" t="s">
        <v>506</v>
      </c>
      <c r="C26" s="51" t="s">
        <v>507</v>
      </c>
      <c r="D26" s="56">
        <v>30</v>
      </c>
      <c r="E26" s="56">
        <v>30</v>
      </c>
      <c r="F26" s="54" t="str">
        <f t="shared" si="0"/>
        <v>064</v>
      </c>
      <c r="G26" s="79"/>
    </row>
    <row r="27" spans="2:7" ht="69.95" customHeight="1">
      <c r="B27" s="66" t="s">
        <v>145</v>
      </c>
      <c r="C27" s="51" t="s">
        <v>504</v>
      </c>
      <c r="D27" s="56">
        <v>165</v>
      </c>
      <c r="E27" s="56">
        <v>165</v>
      </c>
      <c r="F27" s="54" t="str">
        <f t="shared" si="0"/>
        <v>070</v>
      </c>
      <c r="G27" s="79"/>
    </row>
    <row r="28" spans="2:7" ht="69.95" customHeight="1">
      <c r="B28" s="66" t="s">
        <v>436</v>
      </c>
      <c r="C28" s="51" t="s">
        <v>437</v>
      </c>
      <c r="D28" s="56">
        <v>215</v>
      </c>
      <c r="E28" s="56">
        <v>215</v>
      </c>
      <c r="F28" s="54" t="str">
        <f t="shared" si="0"/>
        <v>097</v>
      </c>
      <c r="G28" s="73" t="s">
        <v>530</v>
      </c>
    </row>
    <row r="29" spans="2:7" ht="69.95" customHeight="1">
      <c r="B29" s="66" t="s">
        <v>245</v>
      </c>
      <c r="C29" s="51">
        <v>102</v>
      </c>
      <c r="D29" s="56">
        <v>165</v>
      </c>
      <c r="E29" s="56">
        <v>165</v>
      </c>
      <c r="F29" s="54">
        <f t="shared" si="0"/>
        <v>102</v>
      </c>
      <c r="G29" s="79"/>
    </row>
    <row r="30" spans="2:7" ht="69.95" customHeight="1">
      <c r="B30" s="66" t="s">
        <v>146</v>
      </c>
      <c r="C30" s="51">
        <v>132</v>
      </c>
      <c r="D30" s="56">
        <v>135</v>
      </c>
      <c r="E30" s="56">
        <v>135</v>
      </c>
      <c r="F30" s="54">
        <f t="shared" si="0"/>
        <v>132</v>
      </c>
      <c r="G30" s="79"/>
    </row>
    <row r="31" spans="2:7" ht="69.95" customHeight="1">
      <c r="B31" s="66" t="s">
        <v>282</v>
      </c>
      <c r="C31" s="51">
        <v>140</v>
      </c>
      <c r="D31" s="56">
        <v>570</v>
      </c>
      <c r="E31" s="53" t="s">
        <v>431</v>
      </c>
      <c r="F31" s="54">
        <f t="shared" si="0"/>
        <v>140</v>
      </c>
      <c r="G31" s="79"/>
    </row>
    <row r="32" spans="2:7" ht="69.95" customHeight="1">
      <c r="B32" s="66" t="s">
        <v>62</v>
      </c>
      <c r="C32" s="51">
        <v>150</v>
      </c>
      <c r="D32" s="53" t="s">
        <v>431</v>
      </c>
      <c r="E32" s="53" t="s">
        <v>431</v>
      </c>
      <c r="F32" s="54">
        <f t="shared" si="0"/>
        <v>150</v>
      </c>
      <c r="G32" s="79"/>
    </row>
    <row r="33" spans="2:7" s="235" customFormat="1" ht="69.95" customHeight="1">
      <c r="B33" s="239" t="s">
        <v>656</v>
      </c>
      <c r="C33" s="51">
        <v>180</v>
      </c>
      <c r="D33" s="58" t="s">
        <v>432</v>
      </c>
      <c r="E33" s="58">
        <v>2000</v>
      </c>
      <c r="F33" s="54">
        <f>C33</f>
        <v>180</v>
      </c>
      <c r="G33" s="240" t="s">
        <v>657</v>
      </c>
    </row>
    <row r="34" spans="2:7" ht="69.95" customHeight="1">
      <c r="B34" s="66" t="s">
        <v>438</v>
      </c>
      <c r="C34" s="51">
        <v>211</v>
      </c>
      <c r="D34" s="56">
        <v>1140</v>
      </c>
      <c r="E34" s="56">
        <v>1140</v>
      </c>
      <c r="F34" s="54">
        <f t="shared" si="0"/>
        <v>211</v>
      </c>
      <c r="G34" s="73" t="s">
        <v>545</v>
      </c>
    </row>
    <row r="35" spans="2:7" ht="69.95" customHeight="1">
      <c r="B35" s="66" t="s">
        <v>147</v>
      </c>
      <c r="C35" s="51">
        <v>213</v>
      </c>
      <c r="D35" s="56">
        <v>315</v>
      </c>
      <c r="E35" s="56">
        <v>315</v>
      </c>
      <c r="F35" s="54">
        <f t="shared" si="0"/>
        <v>213</v>
      </c>
      <c r="G35" s="73" t="s">
        <v>389</v>
      </c>
    </row>
    <row r="36" spans="2:7" ht="75" customHeight="1">
      <c r="B36" s="66" t="s">
        <v>439</v>
      </c>
      <c r="C36" s="51">
        <v>230</v>
      </c>
      <c r="D36" s="56">
        <v>735</v>
      </c>
      <c r="E36" s="56">
        <v>735</v>
      </c>
      <c r="F36" s="54">
        <f t="shared" si="0"/>
        <v>230</v>
      </c>
      <c r="G36" s="75" t="s">
        <v>534</v>
      </c>
    </row>
    <row r="37" spans="2:7" ht="86.25" customHeight="1">
      <c r="B37" s="66" t="s">
        <v>420</v>
      </c>
      <c r="C37" s="51">
        <v>245</v>
      </c>
      <c r="D37" s="56">
        <v>135</v>
      </c>
      <c r="E37" s="53" t="s">
        <v>431</v>
      </c>
      <c r="F37" s="54">
        <f t="shared" si="0"/>
        <v>245</v>
      </c>
      <c r="G37" s="75" t="s">
        <v>257</v>
      </c>
    </row>
    <row r="38" spans="2:7" ht="69.95" customHeight="1">
      <c r="B38" s="66" t="s">
        <v>248</v>
      </c>
      <c r="C38" s="51">
        <v>321</v>
      </c>
      <c r="D38" s="56">
        <v>165</v>
      </c>
      <c r="E38" s="53" t="s">
        <v>431</v>
      </c>
      <c r="F38" s="54">
        <f t="shared" si="0"/>
        <v>321</v>
      </c>
      <c r="G38" s="79"/>
    </row>
    <row r="39" spans="2:7" ht="69.95" customHeight="1">
      <c r="B39" s="66" t="s">
        <v>516</v>
      </c>
      <c r="C39" s="51">
        <v>365</v>
      </c>
      <c r="D39" s="56">
        <v>360</v>
      </c>
      <c r="E39" s="56">
        <v>360</v>
      </c>
      <c r="F39" s="54">
        <f t="shared" si="0"/>
        <v>365</v>
      </c>
      <c r="G39" s="79" t="s">
        <v>574</v>
      </c>
    </row>
    <row r="40" spans="2:7" ht="69.95" customHeight="1">
      <c r="B40" s="66" t="s">
        <v>53</v>
      </c>
      <c r="C40" s="51">
        <v>392</v>
      </c>
      <c r="D40" s="53" t="s">
        <v>431</v>
      </c>
      <c r="E40" s="53" t="s">
        <v>431</v>
      </c>
      <c r="F40" s="54">
        <f t="shared" si="0"/>
        <v>392</v>
      </c>
      <c r="G40" s="73"/>
    </row>
    <row r="41" spans="2:7" ht="69.95" customHeight="1">
      <c r="B41" s="66" t="s">
        <v>396</v>
      </c>
      <c r="C41" s="51">
        <v>396</v>
      </c>
      <c r="D41" s="56">
        <v>70</v>
      </c>
      <c r="E41" s="56">
        <v>70</v>
      </c>
      <c r="F41" s="54">
        <f t="shared" si="0"/>
        <v>396</v>
      </c>
      <c r="G41" s="79"/>
    </row>
    <row r="42" spans="2:7" ht="69.95" customHeight="1">
      <c r="B42" s="66" t="s">
        <v>556</v>
      </c>
      <c r="C42" s="51">
        <v>400</v>
      </c>
      <c r="D42" s="56">
        <v>885</v>
      </c>
      <c r="E42" s="56">
        <v>885</v>
      </c>
      <c r="F42" s="54">
        <f t="shared" si="0"/>
        <v>400</v>
      </c>
      <c r="G42" s="73" t="s">
        <v>545</v>
      </c>
    </row>
    <row r="43" spans="2:7" ht="69.95" customHeight="1">
      <c r="B43" s="66" t="s">
        <v>176</v>
      </c>
      <c r="C43" s="51">
        <v>409</v>
      </c>
      <c r="D43" s="56">
        <v>165</v>
      </c>
      <c r="E43" s="56">
        <v>165</v>
      </c>
      <c r="F43" s="54">
        <f t="shared" si="0"/>
        <v>409</v>
      </c>
      <c r="G43" s="75" t="s">
        <v>531</v>
      </c>
    </row>
    <row r="44" spans="2:7" ht="69.95" customHeight="1">
      <c r="B44" s="66" t="s">
        <v>467</v>
      </c>
      <c r="C44" s="51">
        <v>416</v>
      </c>
      <c r="D44" s="56">
        <v>215</v>
      </c>
      <c r="E44" s="56">
        <v>215</v>
      </c>
      <c r="F44" s="54">
        <f t="shared" si="0"/>
        <v>416</v>
      </c>
      <c r="G44" s="79"/>
    </row>
    <row r="45" spans="2:7" ht="69.95" customHeight="1">
      <c r="B45" s="66" t="s">
        <v>397</v>
      </c>
      <c r="C45" s="51">
        <v>441</v>
      </c>
      <c r="D45" s="56">
        <v>215</v>
      </c>
      <c r="E45" s="56">
        <v>215</v>
      </c>
      <c r="F45" s="54">
        <f t="shared" si="0"/>
        <v>441</v>
      </c>
      <c r="G45" s="79"/>
    </row>
    <row r="46" spans="2:7" ht="69.95" customHeight="1">
      <c r="B46" s="66" t="s">
        <v>153</v>
      </c>
      <c r="C46" s="51">
        <v>452</v>
      </c>
      <c r="D46" s="56">
        <v>215</v>
      </c>
      <c r="E46" s="56">
        <v>215</v>
      </c>
      <c r="F46" s="54">
        <f t="shared" si="0"/>
        <v>452</v>
      </c>
      <c r="G46" s="73" t="s">
        <v>545</v>
      </c>
    </row>
    <row r="47" spans="2:7" ht="69.95" customHeight="1">
      <c r="B47" s="66" t="s">
        <v>249</v>
      </c>
      <c r="C47" s="51" t="s">
        <v>508</v>
      </c>
      <c r="D47" s="53" t="s">
        <v>431</v>
      </c>
      <c r="E47" s="53" t="s">
        <v>431</v>
      </c>
      <c r="F47" s="54" t="str">
        <f t="shared" si="0"/>
        <v>41A</v>
      </c>
      <c r="G47" s="79"/>
    </row>
    <row r="48" spans="2:7" ht="69.95" customHeight="1">
      <c r="B48" s="66" t="s">
        <v>79</v>
      </c>
      <c r="C48" s="51" t="s">
        <v>80</v>
      </c>
      <c r="D48" s="56">
        <v>210</v>
      </c>
      <c r="E48" s="53" t="s">
        <v>431</v>
      </c>
      <c r="F48" s="54" t="str">
        <f t="shared" si="0"/>
        <v>4BJ</v>
      </c>
      <c r="G48" s="79"/>
    </row>
    <row r="49" spans="1:33" ht="69.95" customHeight="1">
      <c r="B49" s="66" t="s">
        <v>150</v>
      </c>
      <c r="C49" s="51" t="s">
        <v>509</v>
      </c>
      <c r="D49" s="56">
        <v>115</v>
      </c>
      <c r="E49" s="56">
        <v>115</v>
      </c>
      <c r="F49" s="54" t="str">
        <f t="shared" si="0"/>
        <v>4CS</v>
      </c>
      <c r="G49" s="73"/>
    </row>
    <row r="50" spans="1:33" s="226" customFormat="1" ht="92.25" customHeight="1">
      <c r="B50" s="82" t="s">
        <v>177</v>
      </c>
      <c r="C50" s="51" t="s">
        <v>151</v>
      </c>
      <c r="D50" s="56">
        <v>835</v>
      </c>
      <c r="E50" s="56" t="s">
        <v>432</v>
      </c>
      <c r="F50" s="54" t="str">
        <f t="shared" ref="F50" si="1">C50</f>
        <v>4CU</v>
      </c>
      <c r="G50" s="75" t="s">
        <v>390</v>
      </c>
    </row>
    <row r="51" spans="1:33" ht="92.25" customHeight="1">
      <c r="B51" s="82" t="s">
        <v>177</v>
      </c>
      <c r="C51" s="51" t="s">
        <v>151</v>
      </c>
      <c r="D51" s="56" t="s">
        <v>432</v>
      </c>
      <c r="E51" s="56">
        <v>835</v>
      </c>
      <c r="F51" s="54" t="str">
        <f t="shared" si="0"/>
        <v>4CU</v>
      </c>
      <c r="G51" s="75" t="s">
        <v>390</v>
      </c>
    </row>
    <row r="52" spans="1:33" ht="69.95" customHeight="1">
      <c r="B52" s="66" t="s">
        <v>386</v>
      </c>
      <c r="C52" s="51" t="s">
        <v>426</v>
      </c>
      <c r="D52" s="56">
        <v>0</v>
      </c>
      <c r="E52" s="56">
        <v>0</v>
      </c>
      <c r="F52" s="54" t="str">
        <f t="shared" si="0"/>
        <v>4FU</v>
      </c>
      <c r="G52" s="73" t="s">
        <v>567</v>
      </c>
    </row>
    <row r="53" spans="1:33" ht="69.95" customHeight="1">
      <c r="B53" s="66" t="s">
        <v>55</v>
      </c>
      <c r="C53" s="51" t="s">
        <v>46</v>
      </c>
      <c r="D53" s="56">
        <v>115</v>
      </c>
      <c r="E53" s="56">
        <v>115</v>
      </c>
      <c r="F53" s="54" t="str">
        <f t="shared" si="0"/>
        <v>4GF</v>
      </c>
      <c r="G53" s="73" t="s">
        <v>530</v>
      </c>
    </row>
    <row r="54" spans="1:33" ht="69.95" customHeight="1">
      <c r="B54" s="66" t="s">
        <v>152</v>
      </c>
      <c r="C54" s="51" t="s">
        <v>419</v>
      </c>
      <c r="D54" s="56" t="s">
        <v>432</v>
      </c>
      <c r="E54" s="56">
        <v>215</v>
      </c>
      <c r="F54" s="54" t="str">
        <f t="shared" si="0"/>
        <v>4SU</v>
      </c>
      <c r="G54" s="79"/>
    </row>
    <row r="55" spans="1:33" s="20" customFormat="1" ht="69.95" customHeight="1">
      <c r="A55" s="114"/>
      <c r="B55" s="66" t="s">
        <v>523</v>
      </c>
      <c r="C55" s="51" t="s">
        <v>522</v>
      </c>
      <c r="D55" s="56">
        <v>60</v>
      </c>
      <c r="E55" s="56">
        <v>60</v>
      </c>
      <c r="F55" s="54" t="str">
        <f t="shared" si="0"/>
        <v>4YV</v>
      </c>
      <c r="G55" s="79"/>
      <c r="H55" s="1"/>
      <c r="I55" s="1"/>
      <c r="J55" s="1"/>
      <c r="K55" s="1"/>
      <c r="L55" s="1"/>
      <c r="M55" s="1"/>
      <c r="N55" s="1"/>
      <c r="O55" s="1"/>
      <c r="P55" s="1"/>
      <c r="Q55" s="1"/>
      <c r="R55" s="1"/>
      <c r="S55" s="1"/>
      <c r="T55" s="1"/>
      <c r="U55" s="1"/>
      <c r="V55" s="1"/>
      <c r="W55" s="1"/>
      <c r="X55" s="1"/>
      <c r="Y55" s="1"/>
      <c r="Z55" s="1"/>
      <c r="AA55" s="1"/>
      <c r="AB55" s="1"/>
      <c r="AC55" s="1"/>
      <c r="AD55" s="1"/>
      <c r="AE55" s="1"/>
      <c r="AF55" s="1"/>
      <c r="AG55" s="1"/>
    </row>
    <row r="56" spans="1:33" ht="69.95" customHeight="1">
      <c r="B56" s="66" t="s">
        <v>361</v>
      </c>
      <c r="C56" s="51">
        <v>500</v>
      </c>
      <c r="D56" s="53" t="s">
        <v>431</v>
      </c>
      <c r="E56" s="53" t="s">
        <v>431</v>
      </c>
      <c r="F56" s="54">
        <f t="shared" si="0"/>
        <v>500</v>
      </c>
      <c r="G56" s="79"/>
    </row>
    <row r="57" spans="1:33" ht="69.95" customHeight="1">
      <c r="B57" s="66" t="s">
        <v>362</v>
      </c>
      <c r="C57" s="51">
        <v>502</v>
      </c>
      <c r="D57" s="53" t="s">
        <v>431</v>
      </c>
      <c r="E57" s="53" t="s">
        <v>431</v>
      </c>
      <c r="F57" s="54">
        <f t="shared" si="0"/>
        <v>502</v>
      </c>
      <c r="G57" s="79"/>
    </row>
    <row r="58" spans="1:33" ht="69.95" customHeight="1">
      <c r="B58" s="66" t="s">
        <v>363</v>
      </c>
      <c r="C58" s="51">
        <v>505</v>
      </c>
      <c r="D58" s="53" t="s">
        <v>431</v>
      </c>
      <c r="E58" s="53" t="s">
        <v>431</v>
      </c>
      <c r="F58" s="54">
        <f t="shared" si="0"/>
        <v>505</v>
      </c>
      <c r="G58" s="79"/>
    </row>
    <row r="59" spans="1:33" ht="69.95" customHeight="1">
      <c r="B59" s="66" t="s">
        <v>387</v>
      </c>
      <c r="C59" s="51">
        <v>508</v>
      </c>
      <c r="D59" s="56">
        <v>315</v>
      </c>
      <c r="E59" s="56">
        <v>315</v>
      </c>
      <c r="F59" s="54">
        <f t="shared" si="0"/>
        <v>508</v>
      </c>
      <c r="G59" s="73" t="s">
        <v>392</v>
      </c>
    </row>
    <row r="60" spans="1:33" s="235" customFormat="1" ht="96" customHeight="1">
      <c r="B60" s="241" t="s">
        <v>570</v>
      </c>
      <c r="C60" s="55" t="s">
        <v>658</v>
      </c>
      <c r="D60" s="58" t="s">
        <v>432</v>
      </c>
      <c r="E60" s="58">
        <v>0</v>
      </c>
      <c r="F60" s="54" t="str">
        <f>C60</f>
        <v>52J</v>
      </c>
      <c r="G60" s="240" t="s">
        <v>657</v>
      </c>
    </row>
    <row r="61" spans="1:33" s="20" customFormat="1" ht="69.95" customHeight="1">
      <c r="A61" s="114"/>
      <c r="B61" s="66" t="s">
        <v>517</v>
      </c>
      <c r="C61" s="51" t="s">
        <v>514</v>
      </c>
      <c r="D61" s="56">
        <v>155</v>
      </c>
      <c r="E61" s="56">
        <v>155</v>
      </c>
      <c r="F61" s="54" t="str">
        <f t="shared" si="0"/>
        <v>52Y</v>
      </c>
      <c r="G61" s="79"/>
      <c r="H61" s="1"/>
      <c r="I61" s="1"/>
      <c r="J61" s="1"/>
      <c r="K61" s="1"/>
      <c r="L61" s="1"/>
      <c r="M61" s="1"/>
      <c r="N61" s="1"/>
      <c r="O61" s="1"/>
      <c r="P61" s="1"/>
      <c r="Q61" s="1"/>
      <c r="R61" s="1"/>
      <c r="S61" s="1"/>
      <c r="T61" s="1"/>
      <c r="U61" s="1"/>
      <c r="V61" s="1"/>
      <c r="W61" s="1"/>
      <c r="X61" s="1"/>
      <c r="Y61" s="1"/>
      <c r="Z61" s="1"/>
      <c r="AA61" s="1"/>
      <c r="AB61" s="1"/>
      <c r="AC61" s="1"/>
      <c r="AD61" s="1"/>
      <c r="AE61" s="1"/>
      <c r="AF61" s="1"/>
      <c r="AG61" s="1"/>
    </row>
    <row r="62" spans="1:33" ht="69.95" customHeight="1">
      <c r="B62" s="66" t="s">
        <v>68</v>
      </c>
      <c r="C62" s="51" t="s">
        <v>484</v>
      </c>
      <c r="D62" s="53" t="s">
        <v>431</v>
      </c>
      <c r="E62" s="53" t="s">
        <v>431</v>
      </c>
      <c r="F62" s="54" t="str">
        <f t="shared" si="0"/>
        <v>5DD</v>
      </c>
      <c r="G62" s="73"/>
    </row>
    <row r="63" spans="1:33" ht="69.95" customHeight="1">
      <c r="B63" s="66" t="s">
        <v>161</v>
      </c>
      <c r="C63" s="51" t="s">
        <v>322</v>
      </c>
      <c r="D63" s="53" t="s">
        <v>431</v>
      </c>
      <c r="E63" s="53" t="s">
        <v>431</v>
      </c>
      <c r="F63" s="54" t="str">
        <f t="shared" si="0"/>
        <v>5DE</v>
      </c>
    </row>
    <row r="64" spans="1:33" s="20" customFormat="1" ht="69.95" customHeight="1">
      <c r="A64" s="114"/>
      <c r="B64" s="77" t="s">
        <v>451</v>
      </c>
      <c r="C64" s="51" t="s">
        <v>510</v>
      </c>
      <c r="D64" s="56">
        <v>165</v>
      </c>
      <c r="E64" s="56">
        <v>165</v>
      </c>
      <c r="F64" s="54" t="str">
        <f t="shared" si="0"/>
        <v>5JW</v>
      </c>
      <c r="G64" s="73" t="s">
        <v>391</v>
      </c>
      <c r="H64" s="1"/>
      <c r="I64" s="1"/>
      <c r="J64" s="1"/>
      <c r="K64" s="1"/>
      <c r="L64" s="1"/>
      <c r="M64" s="1"/>
      <c r="N64" s="1"/>
      <c r="O64" s="1"/>
      <c r="P64" s="1"/>
      <c r="Q64" s="1"/>
      <c r="R64" s="1"/>
      <c r="S64" s="1"/>
      <c r="T64" s="1"/>
      <c r="U64" s="1"/>
      <c r="V64" s="1"/>
      <c r="W64" s="1"/>
      <c r="X64" s="1"/>
      <c r="Y64" s="1"/>
      <c r="Z64" s="1"/>
      <c r="AA64" s="1"/>
      <c r="AB64" s="1"/>
      <c r="AC64" s="1"/>
      <c r="AD64" s="1"/>
      <c r="AE64" s="1"/>
      <c r="AF64" s="1"/>
      <c r="AG64" s="1"/>
    </row>
    <row r="65" spans="1:193" s="114" customFormat="1" ht="69.95" customHeight="1">
      <c r="B65" s="77" t="s">
        <v>539</v>
      </c>
      <c r="C65" s="55" t="s">
        <v>538</v>
      </c>
      <c r="D65" s="58">
        <v>160</v>
      </c>
      <c r="E65" s="53" t="s">
        <v>431</v>
      </c>
      <c r="F65" s="54" t="str">
        <f>C65</f>
        <v>5ZG</v>
      </c>
      <c r="G65" s="73"/>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row>
    <row r="66" spans="1:193" ht="69.95" customHeight="1">
      <c r="B66" s="66" t="s">
        <v>364</v>
      </c>
      <c r="C66" s="51">
        <v>614</v>
      </c>
      <c r="D66" s="53" t="s">
        <v>431</v>
      </c>
      <c r="E66" s="53" t="s">
        <v>431</v>
      </c>
      <c r="F66" s="54">
        <f t="shared" si="0"/>
        <v>614</v>
      </c>
      <c r="G66" s="79"/>
    </row>
    <row r="67" spans="1:193" s="20" customFormat="1" ht="69.95" customHeight="1">
      <c r="A67" s="114"/>
      <c r="B67" s="66" t="s">
        <v>54</v>
      </c>
      <c r="C67" s="51" t="s">
        <v>603</v>
      </c>
      <c r="D67" s="56">
        <v>265</v>
      </c>
      <c r="E67" s="56">
        <v>265</v>
      </c>
      <c r="F67" s="54" t="str">
        <f t="shared" si="0"/>
        <v>60K</v>
      </c>
      <c r="G67" s="79"/>
      <c r="H67" s="1"/>
      <c r="I67" s="1"/>
      <c r="J67" s="1"/>
      <c r="K67" s="1"/>
      <c r="L67" s="1"/>
      <c r="M67" s="1"/>
      <c r="N67" s="1"/>
      <c r="O67" s="1"/>
      <c r="P67" s="1"/>
      <c r="Q67" s="1"/>
      <c r="R67" s="1"/>
      <c r="S67" s="1"/>
      <c r="T67" s="1"/>
      <c r="U67" s="1"/>
      <c r="V67" s="1"/>
      <c r="W67" s="1"/>
      <c r="X67" s="1"/>
      <c r="Y67" s="1"/>
      <c r="Z67" s="1"/>
      <c r="AA67" s="1"/>
      <c r="AB67" s="1"/>
      <c r="AC67" s="1"/>
      <c r="AD67" s="1"/>
      <c r="AE67" s="1"/>
      <c r="AF67" s="1"/>
      <c r="AG67" s="1"/>
    </row>
    <row r="68" spans="1:193" ht="92.25" customHeight="1">
      <c r="B68" s="82" t="s">
        <v>519</v>
      </c>
      <c r="C68" s="51" t="s">
        <v>2</v>
      </c>
      <c r="D68" s="56">
        <v>315</v>
      </c>
      <c r="E68" s="56" t="s">
        <v>432</v>
      </c>
      <c r="F68" s="54" t="str">
        <f>C68</f>
        <v>65W</v>
      </c>
      <c r="G68" s="75" t="s">
        <v>258</v>
      </c>
    </row>
    <row r="69" spans="1:193" ht="95.25" customHeight="1">
      <c r="B69" s="82" t="s">
        <v>519</v>
      </c>
      <c r="C69" s="51" t="s">
        <v>2</v>
      </c>
      <c r="D69" s="56" t="s">
        <v>432</v>
      </c>
      <c r="E69" s="56">
        <v>315</v>
      </c>
      <c r="F69" s="54" t="str">
        <f>C69</f>
        <v>65W</v>
      </c>
      <c r="G69" s="75" t="s">
        <v>258</v>
      </c>
    </row>
    <row r="70" spans="1:193" s="35" customFormat="1" ht="69.95" customHeight="1">
      <c r="A70" s="115"/>
      <c r="B70" s="66" t="s">
        <v>246</v>
      </c>
      <c r="C70" s="51" t="s">
        <v>51</v>
      </c>
      <c r="D70" s="56">
        <v>55</v>
      </c>
      <c r="E70" s="56">
        <v>55</v>
      </c>
      <c r="F70" s="54" t="str">
        <f t="shared" si="0"/>
        <v>68R</v>
      </c>
      <c r="G70" s="73" t="s">
        <v>568</v>
      </c>
      <c r="H70" s="1"/>
      <c r="I70" s="1"/>
      <c r="J70" s="1"/>
      <c r="K70" s="1"/>
      <c r="L70" s="1"/>
      <c r="M70" s="1"/>
      <c r="N70" s="1"/>
      <c r="O70" s="1"/>
      <c r="P70" s="1"/>
      <c r="Q70" s="1"/>
      <c r="R70" s="1"/>
      <c r="S70" s="1"/>
      <c r="T70" s="1"/>
      <c r="U70" s="1"/>
      <c r="V70" s="1"/>
      <c r="W70" s="1"/>
      <c r="X70" s="1"/>
      <c r="Y70" s="1"/>
      <c r="Z70" s="1"/>
      <c r="AA70" s="1"/>
      <c r="AB70" s="1"/>
      <c r="AC70" s="1"/>
      <c r="AD70" s="1"/>
      <c r="AE70" s="1"/>
      <c r="AF70" s="1"/>
      <c r="AG70" s="1"/>
    </row>
    <row r="71" spans="1:193" ht="69.95" customHeight="1">
      <c r="B71" s="66" t="s">
        <v>247</v>
      </c>
      <c r="C71" s="51">
        <v>709</v>
      </c>
      <c r="D71" s="56">
        <v>135</v>
      </c>
      <c r="E71" s="56" t="s">
        <v>432</v>
      </c>
      <c r="F71" s="54">
        <f t="shared" si="0"/>
        <v>709</v>
      </c>
      <c r="G71" s="73" t="s">
        <v>259</v>
      </c>
    </row>
    <row r="72" spans="1:193" ht="69.95" customHeight="1">
      <c r="B72" s="66" t="s">
        <v>247</v>
      </c>
      <c r="C72" s="51">
        <v>709</v>
      </c>
      <c r="D72" s="56" t="s">
        <v>432</v>
      </c>
      <c r="E72" s="56">
        <v>55</v>
      </c>
      <c r="F72" s="54">
        <f t="shared" si="0"/>
        <v>709</v>
      </c>
      <c r="G72" s="73" t="s">
        <v>259</v>
      </c>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c r="CA72" s="24"/>
      <c r="CB72" s="24"/>
      <c r="CC72" s="24"/>
      <c r="CD72" s="24"/>
      <c r="CE72" s="24"/>
      <c r="CF72" s="24"/>
      <c r="CG72" s="24"/>
      <c r="CH72" s="24"/>
      <c r="CI72" s="24"/>
      <c r="CJ72" s="24"/>
      <c r="CK72" s="24"/>
      <c r="CL72" s="24"/>
      <c r="CM72" s="24"/>
      <c r="CN72" s="24"/>
      <c r="CO72" s="24"/>
      <c r="CP72" s="24"/>
      <c r="CQ72" s="24"/>
      <c r="CR72" s="24"/>
      <c r="CS72" s="24"/>
      <c r="CT72" s="24"/>
      <c r="CU72" s="24"/>
      <c r="CV72" s="24"/>
      <c r="CW72" s="24"/>
      <c r="CX72" s="24"/>
      <c r="CY72" s="24"/>
      <c r="CZ72" s="24"/>
      <c r="DA72" s="24"/>
      <c r="DB72" s="24"/>
      <c r="DC72" s="24"/>
      <c r="DD72" s="24"/>
      <c r="DE72" s="24"/>
      <c r="DF72" s="24"/>
      <c r="DG72" s="24"/>
      <c r="DH72" s="24"/>
      <c r="DI72" s="24"/>
      <c r="DJ72" s="24"/>
      <c r="DK72" s="24"/>
      <c r="DL72" s="24"/>
      <c r="DM72" s="24"/>
      <c r="DN72" s="24"/>
      <c r="DO72" s="24"/>
      <c r="DP72" s="24"/>
      <c r="DQ72" s="24"/>
      <c r="DR72" s="24"/>
      <c r="DS72" s="24"/>
      <c r="DT72" s="24"/>
      <c r="DU72" s="24"/>
      <c r="DV72" s="24"/>
      <c r="DW72" s="24"/>
      <c r="DX72" s="24"/>
      <c r="DY72" s="24"/>
      <c r="DZ72" s="24"/>
      <c r="EA72" s="24"/>
      <c r="EB72" s="24"/>
      <c r="EC72" s="24"/>
      <c r="ED72" s="24"/>
      <c r="EE72" s="24"/>
      <c r="EF72" s="24"/>
      <c r="EG72" s="24"/>
      <c r="EH72" s="24"/>
      <c r="EI72" s="24"/>
      <c r="EJ72" s="24"/>
      <c r="EK72" s="24"/>
      <c r="EL72" s="24"/>
      <c r="EM72" s="24"/>
      <c r="EN72" s="24"/>
      <c r="EO72" s="24"/>
      <c r="EP72" s="24"/>
      <c r="EQ72" s="24"/>
      <c r="ER72" s="24"/>
      <c r="ES72" s="24"/>
      <c r="ET72" s="24"/>
      <c r="EU72" s="24"/>
      <c r="EV72" s="24"/>
      <c r="EW72" s="24"/>
      <c r="EX72" s="24"/>
      <c r="EY72" s="24"/>
      <c r="EZ72" s="24"/>
      <c r="FA72" s="24"/>
      <c r="FB72" s="24"/>
      <c r="FC72" s="24"/>
      <c r="FD72" s="24"/>
      <c r="FE72" s="24"/>
      <c r="FF72" s="24"/>
      <c r="FG72" s="24"/>
      <c r="FH72" s="24"/>
      <c r="FI72" s="24"/>
      <c r="FJ72" s="24"/>
      <c r="FK72" s="24"/>
      <c r="FL72" s="24"/>
      <c r="FM72" s="24"/>
      <c r="FN72" s="24"/>
      <c r="FO72" s="24"/>
      <c r="FP72" s="24"/>
      <c r="FQ72" s="24"/>
      <c r="FR72" s="24"/>
      <c r="FS72" s="24"/>
      <c r="FT72" s="24"/>
      <c r="FU72" s="24"/>
      <c r="FV72" s="24"/>
      <c r="FW72" s="24"/>
      <c r="FX72" s="24"/>
      <c r="FY72" s="24"/>
      <c r="FZ72" s="24"/>
      <c r="GA72" s="24"/>
      <c r="GB72" s="24"/>
      <c r="GC72" s="24"/>
      <c r="GD72" s="24"/>
      <c r="GE72" s="24"/>
      <c r="GF72" s="24"/>
      <c r="GG72" s="24"/>
      <c r="GH72" s="24"/>
      <c r="GI72" s="24"/>
      <c r="GJ72" s="24"/>
    </row>
    <row r="73" spans="1:193" ht="69.95" customHeight="1">
      <c r="B73" s="66" t="s">
        <v>72</v>
      </c>
      <c r="C73" s="51">
        <v>710</v>
      </c>
      <c r="D73" s="56">
        <v>115</v>
      </c>
      <c r="E73" s="53" t="s">
        <v>431</v>
      </c>
      <c r="F73" s="54">
        <f t="shared" si="0"/>
        <v>710</v>
      </c>
      <c r="G73" s="73" t="s">
        <v>569</v>
      </c>
    </row>
    <row r="74" spans="1:193" s="226" customFormat="1" ht="69.95" customHeight="1">
      <c r="B74" s="66" t="s">
        <v>155</v>
      </c>
      <c r="C74" s="51">
        <v>717</v>
      </c>
      <c r="D74" s="56">
        <v>115</v>
      </c>
      <c r="E74" s="56" t="s">
        <v>432</v>
      </c>
      <c r="F74" s="54">
        <f t="shared" ref="F74" si="2">C74</f>
        <v>717</v>
      </c>
      <c r="G74" s="79"/>
    </row>
    <row r="75" spans="1:193" ht="69.95" customHeight="1">
      <c r="B75" s="66" t="s">
        <v>155</v>
      </c>
      <c r="C75" s="51">
        <v>717</v>
      </c>
      <c r="D75" s="56" t="s">
        <v>432</v>
      </c>
      <c r="E75" s="56">
        <v>115</v>
      </c>
      <c r="F75" s="54">
        <f t="shared" si="0"/>
        <v>717</v>
      </c>
      <c r="G75" s="79"/>
    </row>
    <row r="76" spans="1:193" ht="86.25" customHeight="1">
      <c r="B76" s="82" t="s">
        <v>156</v>
      </c>
      <c r="C76" s="51">
        <v>718</v>
      </c>
      <c r="D76" s="56" t="s">
        <v>432</v>
      </c>
      <c r="E76" s="56">
        <v>620</v>
      </c>
      <c r="F76" s="54">
        <f t="shared" si="0"/>
        <v>718</v>
      </c>
      <c r="G76" s="75" t="s">
        <v>393</v>
      </c>
    </row>
    <row r="77" spans="1:193" s="235" customFormat="1" ht="85.9" customHeight="1">
      <c r="B77" s="82" t="s">
        <v>659</v>
      </c>
      <c r="C77" s="55">
        <v>727</v>
      </c>
      <c r="D77" s="58" t="s">
        <v>432</v>
      </c>
      <c r="E77" s="58">
        <v>500</v>
      </c>
      <c r="F77" s="54">
        <f>C77</f>
        <v>727</v>
      </c>
      <c r="G77" s="242" t="s">
        <v>660</v>
      </c>
    </row>
    <row r="78" spans="1:193" ht="75" customHeight="1">
      <c r="B78" s="72" t="s">
        <v>546</v>
      </c>
      <c r="C78" s="55">
        <v>732</v>
      </c>
      <c r="D78" s="58">
        <v>0</v>
      </c>
      <c r="E78" s="56" t="s">
        <v>432</v>
      </c>
      <c r="F78" s="54">
        <f t="shared" si="0"/>
        <v>732</v>
      </c>
      <c r="G78" s="75"/>
      <c r="H78" s="24"/>
      <c r="I78"/>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c r="CA78" s="24"/>
      <c r="CB78" s="24"/>
      <c r="CC78" s="24"/>
      <c r="CD78" s="24"/>
      <c r="CE78" s="24"/>
      <c r="CF78" s="24"/>
      <c r="CG78" s="24"/>
      <c r="CH78" s="24"/>
      <c r="CI78" s="24"/>
      <c r="CJ78" s="24"/>
      <c r="CK78" s="24"/>
      <c r="CL78" s="24"/>
      <c r="CM78" s="24"/>
      <c r="CN78" s="24"/>
      <c r="CO78" s="24"/>
      <c r="CP78" s="24"/>
      <c r="CQ78" s="24"/>
      <c r="CR78" s="24"/>
      <c r="CS78" s="24"/>
      <c r="CT78" s="24"/>
      <c r="CU78" s="24"/>
      <c r="CV78" s="24"/>
      <c r="CW78" s="24"/>
      <c r="CX78" s="24"/>
      <c r="CY78" s="24"/>
      <c r="CZ78" s="24"/>
      <c r="DA78" s="24"/>
      <c r="DB78" s="24"/>
      <c r="DC78" s="24"/>
      <c r="DD78" s="24"/>
      <c r="DE78" s="24"/>
      <c r="DF78" s="24"/>
      <c r="DG78" s="24"/>
      <c r="DH78" s="24"/>
      <c r="DI78" s="24"/>
      <c r="DJ78" s="24"/>
      <c r="DK78" s="24"/>
      <c r="DL78" s="24"/>
      <c r="DM78" s="24"/>
      <c r="DN78" s="24"/>
      <c r="DO78" s="24"/>
      <c r="DP78" s="24"/>
      <c r="DQ78" s="24"/>
      <c r="DR78" s="24"/>
      <c r="DS78" s="24"/>
      <c r="DT78" s="24"/>
      <c r="DU78" s="24"/>
      <c r="DV78" s="24"/>
      <c r="DW78" s="24"/>
      <c r="DX78" s="24"/>
      <c r="DY78" s="24"/>
      <c r="DZ78" s="24"/>
      <c r="EA78" s="24"/>
      <c r="EB78" s="24"/>
      <c r="EC78" s="24"/>
      <c r="ED78" s="24"/>
      <c r="EE78" s="24"/>
      <c r="EF78" s="24"/>
      <c r="EG78" s="24"/>
      <c r="EH78" s="24"/>
      <c r="EI78" s="24"/>
      <c r="EJ78" s="24"/>
      <c r="EK78" s="24"/>
      <c r="EL78" s="24"/>
      <c r="EM78" s="24"/>
      <c r="EN78" s="24"/>
      <c r="EO78" s="24"/>
      <c r="EP78" s="24"/>
      <c r="EQ78" s="24"/>
      <c r="ER78" s="24"/>
      <c r="ES78" s="24"/>
      <c r="ET78" s="24"/>
      <c r="EU78" s="24"/>
      <c r="EV78" s="24"/>
      <c r="EW78" s="24"/>
      <c r="EX78" s="24"/>
      <c r="EY78" s="24"/>
      <c r="EZ78" s="24"/>
      <c r="FA78" s="24"/>
      <c r="FB78" s="24"/>
      <c r="FC78" s="24"/>
      <c r="FD78" s="24"/>
      <c r="FE78" s="24"/>
      <c r="FF78" s="24"/>
      <c r="FG78" s="24"/>
      <c r="FH78" s="24"/>
      <c r="FI78" s="24"/>
      <c r="FJ78" s="24"/>
      <c r="FK78" s="24"/>
      <c r="FL78" s="24"/>
      <c r="FM78" s="24"/>
      <c r="FN78" s="24"/>
      <c r="FO78" s="24"/>
      <c r="FP78" s="24"/>
      <c r="FQ78" s="24"/>
      <c r="FR78" s="24"/>
      <c r="FS78" s="24"/>
      <c r="FT78" s="24"/>
      <c r="FU78" s="24"/>
      <c r="FV78" s="24"/>
      <c r="FW78" s="24"/>
      <c r="FX78" s="24"/>
      <c r="FY78" s="24"/>
      <c r="FZ78" s="24"/>
      <c r="GA78" s="24"/>
      <c r="GB78" s="24"/>
      <c r="GC78" s="24"/>
      <c r="GD78" s="24"/>
      <c r="GE78" s="24"/>
      <c r="GF78" s="24"/>
      <c r="GG78" s="24"/>
      <c r="GH78" s="24"/>
      <c r="GI78" s="24"/>
      <c r="GJ78" s="24"/>
      <c r="GK78" s="24"/>
    </row>
    <row r="79" spans="1:193" ht="69.95" customHeight="1">
      <c r="B79" s="66" t="s">
        <v>57</v>
      </c>
      <c r="C79" s="51">
        <v>803</v>
      </c>
      <c r="D79" s="53" t="s">
        <v>431</v>
      </c>
      <c r="E79" s="53" t="s">
        <v>431</v>
      </c>
      <c r="F79" s="54">
        <f t="shared" si="0"/>
        <v>803</v>
      </c>
      <c r="G79" s="79"/>
    </row>
    <row r="80" spans="1:193" ht="69.95" customHeight="1">
      <c r="B80" s="66" t="s">
        <v>398</v>
      </c>
      <c r="C80" s="51">
        <v>823</v>
      </c>
      <c r="D80" s="56">
        <v>65</v>
      </c>
      <c r="E80" s="56">
        <v>65</v>
      </c>
      <c r="F80" s="54">
        <f t="shared" si="0"/>
        <v>823</v>
      </c>
      <c r="G80" s="79"/>
    </row>
    <row r="81" spans="2:193" ht="69.95" customHeight="1">
      <c r="B81" s="66" t="s">
        <v>157</v>
      </c>
      <c r="C81" s="51">
        <v>923</v>
      </c>
      <c r="D81" s="53" t="s">
        <v>431</v>
      </c>
      <c r="E81" s="53" t="s">
        <v>431</v>
      </c>
      <c r="F81" s="54">
        <f t="shared" si="0"/>
        <v>923</v>
      </c>
      <c r="G81" s="79"/>
    </row>
    <row r="82" spans="2:193" ht="69.95" customHeight="1">
      <c r="B82" s="66" t="s">
        <v>360</v>
      </c>
      <c r="C82" s="51">
        <v>947</v>
      </c>
      <c r="D82" s="56">
        <v>100</v>
      </c>
      <c r="E82" s="53" t="s">
        <v>431</v>
      </c>
      <c r="F82" s="54">
        <f t="shared" si="0"/>
        <v>947</v>
      </c>
      <c r="G82" s="79"/>
    </row>
    <row r="83" spans="2:193" ht="69.95" customHeight="1">
      <c r="B83" s="66" t="s">
        <v>385</v>
      </c>
      <c r="C83" s="51">
        <v>989</v>
      </c>
      <c r="D83" s="53" t="s">
        <v>431</v>
      </c>
      <c r="E83" s="53" t="s">
        <v>431</v>
      </c>
      <c r="F83" s="54">
        <f>C83</f>
        <v>989</v>
      </c>
      <c r="G83" s="79"/>
    </row>
    <row r="84" spans="2:193" ht="69.95" customHeight="1">
      <c r="B84" s="307" t="s">
        <v>381</v>
      </c>
      <c r="C84" s="308"/>
      <c r="D84" s="308"/>
      <c r="E84" s="308"/>
      <c r="F84" s="308"/>
      <c r="G84" s="309"/>
    </row>
    <row r="85" spans="2:193" ht="69.95" customHeight="1">
      <c r="B85" s="66" t="s">
        <v>610</v>
      </c>
      <c r="C85" s="51">
        <v>406</v>
      </c>
      <c r="D85" s="53" t="s">
        <v>431</v>
      </c>
      <c r="E85" s="56" t="s">
        <v>432</v>
      </c>
      <c r="F85" s="54">
        <f t="shared" ref="F85:F92" si="3">C85</f>
        <v>406</v>
      </c>
      <c r="G85" s="79"/>
    </row>
    <row r="86" spans="2:193" s="224" customFormat="1" ht="69.95" customHeight="1">
      <c r="B86" s="71" t="s">
        <v>612</v>
      </c>
      <c r="C86" s="55" t="s">
        <v>613</v>
      </c>
      <c r="D86" s="58">
        <v>320</v>
      </c>
      <c r="E86" s="58" t="s">
        <v>432</v>
      </c>
      <c r="F86" s="54" t="str">
        <f t="shared" si="3"/>
        <v>5A6</v>
      </c>
      <c r="G86" s="79"/>
    </row>
    <row r="87" spans="2:193" ht="69.95" customHeight="1">
      <c r="B87" s="66" t="s">
        <v>367</v>
      </c>
      <c r="C87" s="51">
        <v>421</v>
      </c>
      <c r="D87" s="56">
        <v>420</v>
      </c>
      <c r="E87" s="53" t="s">
        <v>431</v>
      </c>
      <c r="F87" s="54">
        <f t="shared" si="3"/>
        <v>421</v>
      </c>
      <c r="G87" s="79"/>
    </row>
    <row r="88" spans="2:193" ht="69.95" customHeight="1">
      <c r="B88" s="66" t="s">
        <v>368</v>
      </c>
      <c r="C88" s="51" t="s">
        <v>615</v>
      </c>
      <c r="D88" s="56">
        <v>420</v>
      </c>
      <c r="E88" s="56" t="s">
        <v>432</v>
      </c>
      <c r="F88" s="54" t="str">
        <f t="shared" si="3"/>
        <v>5EQ</v>
      </c>
      <c r="G88" s="79"/>
    </row>
    <row r="89" spans="2:193" ht="69.95" customHeight="1">
      <c r="B89" s="66" t="s">
        <v>368</v>
      </c>
      <c r="C89" s="51" t="s">
        <v>615</v>
      </c>
      <c r="D89" s="56" t="s">
        <v>432</v>
      </c>
      <c r="E89" s="56">
        <v>0</v>
      </c>
      <c r="F89" s="54" t="str">
        <f t="shared" si="3"/>
        <v>5EQ</v>
      </c>
      <c r="G89" s="79"/>
    </row>
    <row r="90" spans="2:193" ht="69.95" customHeight="1">
      <c r="B90" s="66" t="s">
        <v>369</v>
      </c>
      <c r="C90" s="51">
        <v>431</v>
      </c>
      <c r="D90" s="56" t="s">
        <v>432</v>
      </c>
      <c r="E90" s="56">
        <v>620</v>
      </c>
      <c r="F90" s="54">
        <f t="shared" si="3"/>
        <v>431</v>
      </c>
      <c r="G90" s="79"/>
    </row>
    <row r="91" spans="2:193" ht="69.95" customHeight="1">
      <c r="B91" s="66" t="s">
        <v>370</v>
      </c>
      <c r="C91" s="51">
        <v>432</v>
      </c>
      <c r="D91" s="56" t="s">
        <v>432</v>
      </c>
      <c r="E91" s="56">
        <v>620</v>
      </c>
      <c r="F91" s="54">
        <f t="shared" si="3"/>
        <v>432</v>
      </c>
      <c r="G91" s="79"/>
    </row>
    <row r="92" spans="2:193" ht="69.95" customHeight="1">
      <c r="B92" s="66" t="s">
        <v>371</v>
      </c>
      <c r="C92" s="51">
        <v>439</v>
      </c>
      <c r="D92" s="56" t="s">
        <v>432</v>
      </c>
      <c r="E92" s="56">
        <v>935</v>
      </c>
      <c r="F92" s="54">
        <f t="shared" si="3"/>
        <v>439</v>
      </c>
      <c r="G92" s="79"/>
    </row>
    <row r="93" spans="2:193" s="238" customFormat="1" ht="69.95" customHeight="1">
      <c r="B93" s="66" t="s">
        <v>166</v>
      </c>
      <c r="C93" s="236" t="s">
        <v>571</v>
      </c>
      <c r="D93" s="56" t="s">
        <v>432</v>
      </c>
      <c r="E93" s="56">
        <v>935</v>
      </c>
      <c r="F93" s="54" t="str">
        <f>C93</f>
        <v>4AY</v>
      </c>
      <c r="G93" s="146" t="s">
        <v>660</v>
      </c>
      <c r="H93" s="24"/>
      <c r="I93"/>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c r="CA93" s="24"/>
      <c r="CB93" s="24"/>
      <c r="CC93" s="24"/>
      <c r="CD93" s="24"/>
      <c r="CE93" s="24"/>
      <c r="CF93" s="24"/>
      <c r="CG93" s="24"/>
      <c r="CH93" s="24"/>
      <c r="CI93" s="24"/>
      <c r="CJ93" s="24"/>
      <c r="CK93" s="24"/>
      <c r="CL93" s="24"/>
      <c r="CM93" s="24"/>
      <c r="CN93" s="24"/>
      <c r="CO93" s="24"/>
      <c r="CP93" s="24"/>
      <c r="CQ93" s="24"/>
      <c r="CR93" s="24"/>
      <c r="CS93" s="24"/>
      <c r="CT93" s="24"/>
      <c r="CU93" s="24"/>
      <c r="CV93" s="24"/>
      <c r="CW93" s="24"/>
      <c r="CX93" s="24"/>
      <c r="CY93" s="24"/>
      <c r="CZ93" s="24"/>
      <c r="DA93" s="24"/>
      <c r="DB93" s="24"/>
      <c r="DC93" s="24"/>
      <c r="DD93" s="24"/>
      <c r="DE93" s="24"/>
      <c r="DF93" s="24"/>
      <c r="DG93" s="24"/>
      <c r="DH93" s="24"/>
      <c r="DI93" s="24"/>
      <c r="DJ93" s="24"/>
      <c r="DK93" s="24"/>
      <c r="DL93" s="24"/>
      <c r="DM93" s="24"/>
      <c r="DN93" s="24"/>
      <c r="DO93" s="24"/>
      <c r="DP93" s="24"/>
      <c r="DQ93" s="24"/>
      <c r="DR93" s="24"/>
      <c r="DS93" s="24"/>
      <c r="DT93" s="24"/>
      <c r="DU93" s="24"/>
      <c r="DV93" s="24"/>
      <c r="DW93" s="24"/>
      <c r="DX93" s="24"/>
      <c r="DY93" s="24"/>
      <c r="DZ93" s="24"/>
      <c r="EA93" s="24"/>
      <c r="EB93" s="24"/>
      <c r="EC93" s="24"/>
      <c r="ED93" s="24"/>
      <c r="EE93" s="24"/>
      <c r="EF93" s="24"/>
      <c r="EG93" s="24"/>
      <c r="EH93" s="24"/>
      <c r="EI93" s="24"/>
      <c r="EJ93" s="24"/>
      <c r="EK93" s="24"/>
      <c r="EL93" s="24"/>
      <c r="EM93" s="24"/>
      <c r="EN93" s="24"/>
      <c r="EO93" s="24"/>
      <c r="EP93" s="24"/>
      <c r="EQ93" s="24"/>
      <c r="ER93" s="24"/>
      <c r="ES93" s="24"/>
      <c r="ET93" s="24"/>
      <c r="EU93" s="24"/>
      <c r="EV93" s="24"/>
      <c r="EW93" s="24"/>
      <c r="EX93" s="24"/>
      <c r="EY93" s="24"/>
      <c r="EZ93" s="24"/>
      <c r="FA93" s="24"/>
      <c r="FB93" s="24"/>
      <c r="FC93" s="24"/>
      <c r="FD93" s="24"/>
      <c r="FE93" s="24"/>
      <c r="FF93" s="24"/>
      <c r="FG93" s="24"/>
      <c r="FH93" s="24"/>
      <c r="FI93" s="24"/>
      <c r="FJ93" s="24"/>
      <c r="FK93" s="24"/>
      <c r="FL93" s="24"/>
      <c r="FM93" s="24"/>
      <c r="FN93" s="24"/>
      <c r="FO93" s="24"/>
      <c r="FP93" s="24"/>
      <c r="FQ93" s="24"/>
      <c r="FR93" s="24"/>
      <c r="FS93" s="24"/>
      <c r="FT93" s="24"/>
      <c r="FU93" s="24"/>
      <c r="FV93" s="24"/>
      <c r="FW93" s="24"/>
      <c r="FX93" s="24"/>
      <c r="FY93" s="24"/>
      <c r="FZ93" s="24"/>
      <c r="GA93" s="24"/>
      <c r="GB93" s="24"/>
      <c r="GC93" s="24"/>
      <c r="GD93" s="24"/>
      <c r="GE93" s="24"/>
      <c r="GF93" s="24"/>
      <c r="GG93" s="24"/>
      <c r="GH93" s="24"/>
      <c r="GI93" s="24"/>
      <c r="GJ93" s="24"/>
      <c r="GK93" s="24"/>
    </row>
    <row r="94" spans="2:193" ht="69.95" customHeight="1">
      <c r="B94" s="314" t="s">
        <v>382</v>
      </c>
      <c r="C94" s="308"/>
      <c r="D94" s="308"/>
      <c r="E94" s="308"/>
      <c r="F94" s="308"/>
      <c r="G94" s="315"/>
    </row>
    <row r="95" spans="2:193" ht="108.75" customHeight="1">
      <c r="B95" s="129" t="s">
        <v>670</v>
      </c>
      <c r="C95" s="81" t="s">
        <v>578</v>
      </c>
      <c r="D95" s="56" t="s">
        <v>432</v>
      </c>
      <c r="E95" s="56">
        <v>935</v>
      </c>
      <c r="F95" s="81" t="s">
        <v>578</v>
      </c>
      <c r="G95" s="79" t="s">
        <v>388</v>
      </c>
    </row>
    <row r="96" spans="2:193" ht="94.5" customHeight="1">
      <c r="B96" s="129" t="s">
        <v>450</v>
      </c>
      <c r="C96" s="51" t="s">
        <v>415</v>
      </c>
      <c r="D96" s="56">
        <v>265</v>
      </c>
      <c r="E96" s="56">
        <v>265</v>
      </c>
      <c r="F96" s="54" t="str">
        <f>C96</f>
        <v>5C5</v>
      </c>
      <c r="G96" s="79"/>
    </row>
    <row r="97" spans="2:7" ht="120" customHeight="1">
      <c r="B97" s="129" t="s">
        <v>449</v>
      </c>
      <c r="C97" s="51" t="s">
        <v>70</v>
      </c>
      <c r="D97" s="56" t="s">
        <v>432</v>
      </c>
      <c r="E97" s="56">
        <v>470</v>
      </c>
      <c r="F97" s="54" t="str">
        <f t="shared" ref="F97:F141" si="4">C97</f>
        <v>6LY</v>
      </c>
      <c r="G97" s="79" t="s">
        <v>566</v>
      </c>
    </row>
    <row r="98" spans="2:7" s="235" customFormat="1" ht="174.6" customHeight="1">
      <c r="B98" s="243" t="s">
        <v>668</v>
      </c>
      <c r="C98" s="55" t="s">
        <v>655</v>
      </c>
      <c r="D98" s="24" t="s">
        <v>432</v>
      </c>
      <c r="E98" s="56">
        <v>665</v>
      </c>
      <c r="F98" s="54" t="str">
        <f>C98</f>
        <v>6Z4</v>
      </c>
      <c r="G98" s="146" t="s">
        <v>669</v>
      </c>
    </row>
    <row r="99" spans="2:7" ht="69.95" customHeight="1">
      <c r="B99" s="314" t="s">
        <v>355</v>
      </c>
      <c r="C99" s="308"/>
      <c r="D99" s="308"/>
      <c r="E99" s="308"/>
      <c r="F99" s="308">
        <f t="shared" si="4"/>
        <v>0</v>
      </c>
      <c r="G99" s="315"/>
    </row>
    <row r="100" spans="2:7" ht="69.95" customHeight="1">
      <c r="B100" s="82" t="s">
        <v>241</v>
      </c>
      <c r="C100" s="81" t="s">
        <v>95</v>
      </c>
      <c r="D100" s="56">
        <v>215</v>
      </c>
      <c r="E100" s="56">
        <v>215</v>
      </c>
      <c r="F100" s="81" t="str">
        <f t="shared" si="4"/>
        <v>4AU</v>
      </c>
      <c r="G100" s="79"/>
    </row>
    <row r="101" spans="2:7" ht="69.95" customHeight="1">
      <c r="B101" s="82" t="s">
        <v>239</v>
      </c>
      <c r="C101" s="81" t="s">
        <v>96</v>
      </c>
      <c r="D101" s="56">
        <v>215</v>
      </c>
      <c r="E101" s="56">
        <v>215</v>
      </c>
      <c r="F101" s="81" t="str">
        <f t="shared" si="4"/>
        <v>4ML</v>
      </c>
      <c r="G101" s="79"/>
    </row>
    <row r="102" spans="2:7" ht="69.95" customHeight="1">
      <c r="B102" s="82" t="s">
        <v>240</v>
      </c>
      <c r="C102" s="81" t="s">
        <v>97</v>
      </c>
      <c r="D102" s="56">
        <v>215</v>
      </c>
      <c r="E102" s="56">
        <v>215</v>
      </c>
      <c r="F102" s="81" t="str">
        <f t="shared" si="4"/>
        <v>4AQ</v>
      </c>
      <c r="G102" s="79"/>
    </row>
    <row r="103" spans="2:7" ht="69.95" customHeight="1">
      <c r="B103" s="82" t="s">
        <v>84</v>
      </c>
      <c r="C103" s="81" t="s">
        <v>83</v>
      </c>
      <c r="D103" s="56">
        <v>295</v>
      </c>
      <c r="E103" s="56">
        <v>295</v>
      </c>
      <c r="F103" s="81" t="str">
        <f t="shared" si="4"/>
        <v>5HA</v>
      </c>
      <c r="G103" s="79"/>
    </row>
    <row r="104" spans="2:7" ht="69.95" customHeight="1">
      <c r="B104" s="82" t="s">
        <v>85</v>
      </c>
      <c r="C104" s="81" t="s">
        <v>604</v>
      </c>
      <c r="D104" s="56">
        <v>295</v>
      </c>
      <c r="E104" s="56">
        <v>295</v>
      </c>
      <c r="F104" s="81" t="str">
        <f t="shared" si="4"/>
        <v>5HB</v>
      </c>
      <c r="G104" s="79"/>
    </row>
    <row r="105" spans="2:7" ht="69.95" customHeight="1">
      <c r="B105" s="82" t="s">
        <v>86</v>
      </c>
      <c r="C105" s="81" t="s">
        <v>605</v>
      </c>
      <c r="D105" s="56">
        <v>295</v>
      </c>
      <c r="E105" s="56">
        <v>295</v>
      </c>
      <c r="F105" s="81" t="str">
        <f t="shared" si="4"/>
        <v>5HF</v>
      </c>
      <c r="G105" s="79"/>
    </row>
    <row r="106" spans="2:7" ht="69.95" customHeight="1">
      <c r="B106" s="82" t="s">
        <v>88</v>
      </c>
      <c r="C106" s="81" t="s">
        <v>606</v>
      </c>
      <c r="D106" s="56">
        <v>295</v>
      </c>
      <c r="E106" s="56">
        <v>295</v>
      </c>
      <c r="F106" s="81" t="str">
        <f t="shared" si="4"/>
        <v>5HC</v>
      </c>
      <c r="G106" s="79"/>
    </row>
    <row r="107" spans="2:7" ht="69.95" customHeight="1">
      <c r="B107" s="82" t="s">
        <v>89</v>
      </c>
      <c r="C107" s="81" t="s">
        <v>87</v>
      </c>
      <c r="D107" s="56">
        <v>295</v>
      </c>
      <c r="E107" s="56">
        <v>295</v>
      </c>
      <c r="F107" s="81" t="str">
        <f t="shared" si="4"/>
        <v>5HD</v>
      </c>
      <c r="G107" s="79"/>
    </row>
    <row r="108" spans="2:7" ht="69.95" customHeight="1">
      <c r="B108" s="82" t="s">
        <v>90</v>
      </c>
      <c r="C108" s="81" t="s">
        <v>607</v>
      </c>
      <c r="D108" s="56">
        <v>295</v>
      </c>
      <c r="E108" s="56">
        <v>295</v>
      </c>
      <c r="F108" s="81" t="str">
        <f t="shared" si="4"/>
        <v>5HE</v>
      </c>
      <c r="G108" s="79"/>
    </row>
    <row r="109" spans="2:7" ht="69.95" customHeight="1">
      <c r="B109" s="82" t="s">
        <v>92</v>
      </c>
      <c r="C109" s="81" t="s">
        <v>608</v>
      </c>
      <c r="D109" s="56">
        <v>295</v>
      </c>
      <c r="E109" s="56">
        <v>295</v>
      </c>
      <c r="F109" s="81" t="str">
        <f t="shared" si="4"/>
        <v>5H5</v>
      </c>
      <c r="G109" s="79"/>
    </row>
    <row r="110" spans="2:7" ht="69.95" customHeight="1">
      <c r="B110" s="82" t="s">
        <v>93</v>
      </c>
      <c r="C110" s="81" t="s">
        <v>91</v>
      </c>
      <c r="D110" s="56">
        <v>295</v>
      </c>
      <c r="E110" s="56">
        <v>295</v>
      </c>
      <c r="F110" s="81" t="str">
        <f t="shared" si="4"/>
        <v>5H6</v>
      </c>
      <c r="G110" s="79"/>
    </row>
    <row r="111" spans="2:7" ht="69.95" customHeight="1">
      <c r="B111" s="82" t="s">
        <v>94</v>
      </c>
      <c r="C111" s="81" t="s">
        <v>609</v>
      </c>
      <c r="D111" s="56">
        <v>295</v>
      </c>
      <c r="E111" s="56">
        <v>295</v>
      </c>
      <c r="F111" s="81" t="str">
        <f t="shared" si="4"/>
        <v>5H7</v>
      </c>
      <c r="G111" s="79"/>
    </row>
    <row r="112" spans="2:7" ht="69.95" customHeight="1">
      <c r="B112" s="307" t="s">
        <v>356</v>
      </c>
      <c r="C112" s="308"/>
      <c r="D112" s="308"/>
      <c r="E112" s="308"/>
      <c r="F112" s="308">
        <f t="shared" si="4"/>
        <v>0</v>
      </c>
      <c r="G112" s="309"/>
    </row>
    <row r="113" spans="1:33" s="35" customFormat="1" ht="69.95" customHeight="1">
      <c r="A113" s="115"/>
      <c r="B113" s="82" t="s">
        <v>50</v>
      </c>
      <c r="C113" s="81" t="s">
        <v>49</v>
      </c>
      <c r="D113" s="56">
        <v>0</v>
      </c>
      <c r="E113" s="56">
        <v>0</v>
      </c>
      <c r="F113" s="81" t="str">
        <f t="shared" si="4"/>
        <v>5C6</v>
      </c>
      <c r="G113" s="79"/>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row>
    <row r="114" spans="1:33" s="20" customFormat="1" ht="69.95" customHeight="1">
      <c r="A114" s="114"/>
      <c r="B114" s="82" t="s">
        <v>99</v>
      </c>
      <c r="C114" s="81" t="s">
        <v>400</v>
      </c>
      <c r="D114" s="56">
        <v>60</v>
      </c>
      <c r="E114" s="56">
        <v>60</v>
      </c>
      <c r="F114" s="81" t="str">
        <f t="shared" si="4"/>
        <v>5J8</v>
      </c>
      <c r="G114" s="79"/>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row>
    <row r="115" spans="1:33" s="20" customFormat="1" ht="69.95" customHeight="1">
      <c r="A115" s="114"/>
      <c r="B115" s="82" t="s">
        <v>100</v>
      </c>
      <c r="C115" s="81" t="s">
        <v>401</v>
      </c>
      <c r="D115" s="56">
        <v>60</v>
      </c>
      <c r="E115" s="56">
        <v>60</v>
      </c>
      <c r="F115" s="81" t="str">
        <f t="shared" si="4"/>
        <v>5J9</v>
      </c>
      <c r="G115" s="79"/>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row>
    <row r="116" spans="1:33" ht="69.95" customHeight="1">
      <c r="B116" s="82" t="s">
        <v>242</v>
      </c>
      <c r="C116" s="81" t="s">
        <v>515</v>
      </c>
      <c r="D116" s="56">
        <v>60</v>
      </c>
      <c r="E116" s="56">
        <v>60</v>
      </c>
      <c r="F116" s="81" t="str">
        <f t="shared" si="4"/>
        <v>4RR</v>
      </c>
      <c r="G116" s="79"/>
    </row>
    <row r="117" spans="1:33" ht="69.95" customHeight="1">
      <c r="B117" s="82" t="s">
        <v>244</v>
      </c>
      <c r="C117" s="81" t="s">
        <v>399</v>
      </c>
      <c r="D117" s="56">
        <v>60</v>
      </c>
      <c r="E117" s="56">
        <v>60</v>
      </c>
      <c r="F117" s="81" t="str">
        <f t="shared" si="4"/>
        <v>4YD</v>
      </c>
      <c r="G117" s="79"/>
    </row>
    <row r="118" spans="1:33" ht="69.95" customHeight="1">
      <c r="B118" s="307" t="s">
        <v>358</v>
      </c>
      <c r="C118" s="308"/>
      <c r="D118" s="308"/>
      <c r="E118" s="308"/>
      <c r="F118" s="308">
        <f t="shared" si="4"/>
        <v>0</v>
      </c>
      <c r="G118" s="309"/>
    </row>
    <row r="119" spans="1:33" ht="69.95" customHeight="1">
      <c r="B119" s="82" t="s">
        <v>490</v>
      </c>
      <c r="C119" s="81" t="s">
        <v>402</v>
      </c>
      <c r="D119" s="56">
        <v>100</v>
      </c>
      <c r="E119" s="56" t="s">
        <v>432</v>
      </c>
      <c r="F119" s="81" t="str">
        <f t="shared" si="4"/>
        <v>5DA</v>
      </c>
      <c r="G119" s="79"/>
    </row>
    <row r="120" spans="1:33" ht="69.95" customHeight="1">
      <c r="B120" s="82" t="s">
        <v>490</v>
      </c>
      <c r="C120" s="81" t="s">
        <v>402</v>
      </c>
      <c r="D120" s="56" t="s">
        <v>432</v>
      </c>
      <c r="E120" s="56">
        <v>0</v>
      </c>
      <c r="F120" s="81" t="str">
        <f t="shared" si="4"/>
        <v>5DA</v>
      </c>
      <c r="G120" s="79"/>
    </row>
    <row r="121" spans="1:33" ht="69.95" customHeight="1">
      <c r="B121" s="82" t="s">
        <v>404</v>
      </c>
      <c r="C121" s="81" t="s">
        <v>82</v>
      </c>
      <c r="D121" s="56" t="s">
        <v>432</v>
      </c>
      <c r="E121" s="53" t="s">
        <v>431</v>
      </c>
      <c r="F121" s="81" t="str">
        <f t="shared" si="4"/>
        <v>5DB</v>
      </c>
      <c r="G121" s="79"/>
    </row>
    <row r="122" spans="1:33" ht="69.95" customHeight="1">
      <c r="B122" s="82" t="s">
        <v>405</v>
      </c>
      <c r="C122" s="81" t="s">
        <v>403</v>
      </c>
      <c r="D122" s="56">
        <v>100</v>
      </c>
      <c r="E122" s="56">
        <v>100</v>
      </c>
      <c r="F122" s="81" t="str">
        <f t="shared" si="4"/>
        <v>5DC</v>
      </c>
      <c r="G122" s="79"/>
    </row>
    <row r="123" spans="1:33" ht="69.95" customHeight="1">
      <c r="B123" s="82" t="s">
        <v>513</v>
      </c>
      <c r="C123" s="81" t="s">
        <v>81</v>
      </c>
      <c r="D123" s="53" t="s">
        <v>431</v>
      </c>
      <c r="E123" s="56" t="s">
        <v>432</v>
      </c>
      <c r="F123" s="81" t="str">
        <f t="shared" si="4"/>
        <v>5D9</v>
      </c>
      <c r="G123" s="79"/>
    </row>
    <row r="124" spans="1:33" ht="69.95" customHeight="1">
      <c r="B124" s="82" t="s">
        <v>513</v>
      </c>
      <c r="C124" s="81" t="s">
        <v>81</v>
      </c>
      <c r="D124" s="56" t="s">
        <v>432</v>
      </c>
      <c r="E124" s="56">
        <v>0</v>
      </c>
      <c r="F124" s="81" t="str">
        <f t="shared" si="4"/>
        <v>5D9</v>
      </c>
      <c r="G124" s="79"/>
    </row>
    <row r="125" spans="1:33" s="24" customFormat="1" ht="69.95" customHeight="1">
      <c r="B125" s="82" t="s">
        <v>560</v>
      </c>
      <c r="C125" s="81" t="s">
        <v>191</v>
      </c>
      <c r="D125" s="56">
        <v>100</v>
      </c>
      <c r="E125" s="56">
        <v>100</v>
      </c>
      <c r="F125" s="81" t="str">
        <f t="shared" si="4"/>
        <v>5IF</v>
      </c>
      <c r="G125" s="79"/>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row>
    <row r="126" spans="1:33" s="24" customFormat="1" ht="69.95" customHeight="1">
      <c r="B126" s="82" t="s">
        <v>551</v>
      </c>
      <c r="C126" s="81" t="s">
        <v>192</v>
      </c>
      <c r="D126" s="56">
        <v>100</v>
      </c>
      <c r="E126" s="56">
        <v>100</v>
      </c>
      <c r="F126" s="81" t="str">
        <f t="shared" si="4"/>
        <v>5IG</v>
      </c>
      <c r="G126" s="79"/>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row>
    <row r="127" spans="1:33" s="24" customFormat="1" ht="69.95" customHeight="1">
      <c r="B127" s="82" t="s">
        <v>552</v>
      </c>
      <c r="C127" s="81" t="s">
        <v>193</v>
      </c>
      <c r="D127" s="56">
        <v>100</v>
      </c>
      <c r="E127" s="56">
        <v>100</v>
      </c>
      <c r="F127" s="81" t="str">
        <f t="shared" si="4"/>
        <v>5IK</v>
      </c>
      <c r="G127" s="79"/>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row>
    <row r="128" spans="1:33" s="24" customFormat="1" ht="69.95" customHeight="1">
      <c r="B128" s="82" t="s">
        <v>553</v>
      </c>
      <c r="C128" s="81" t="s">
        <v>194</v>
      </c>
      <c r="D128" s="56">
        <v>100</v>
      </c>
      <c r="E128" s="56">
        <v>100</v>
      </c>
      <c r="F128" s="81" t="str">
        <f t="shared" si="4"/>
        <v>5IM</v>
      </c>
      <c r="G128" s="79"/>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row>
    <row r="129" spans="2:33" ht="69.95" customHeight="1">
      <c r="B129" s="82" t="s">
        <v>554</v>
      </c>
      <c r="C129" s="81" t="s">
        <v>195</v>
      </c>
      <c r="D129" s="56">
        <v>100</v>
      </c>
      <c r="E129" s="56">
        <v>100</v>
      </c>
      <c r="F129" s="81" t="str">
        <f t="shared" si="4"/>
        <v>5IN</v>
      </c>
      <c r="G129" s="79"/>
    </row>
    <row r="130" spans="2:33" ht="69.95" customHeight="1">
      <c r="B130" s="82" t="s">
        <v>503</v>
      </c>
      <c r="C130" s="81" t="s">
        <v>196</v>
      </c>
      <c r="D130" s="56">
        <v>100</v>
      </c>
      <c r="E130" s="56">
        <v>100</v>
      </c>
      <c r="F130" s="81" t="str">
        <f t="shared" si="4"/>
        <v>5IP</v>
      </c>
      <c r="G130" s="79"/>
    </row>
    <row r="131" spans="2:33" ht="69.95" customHeight="1">
      <c r="B131" s="82" t="s">
        <v>555</v>
      </c>
      <c r="C131" s="81" t="s">
        <v>197</v>
      </c>
      <c r="D131" s="56">
        <v>100</v>
      </c>
      <c r="E131" s="56">
        <v>100</v>
      </c>
      <c r="F131" s="81" t="str">
        <f t="shared" si="4"/>
        <v>5IR</v>
      </c>
      <c r="G131" s="79"/>
    </row>
    <row r="132" spans="2:33" ht="69.95" customHeight="1">
      <c r="B132" s="307" t="s">
        <v>357</v>
      </c>
      <c r="C132" s="308"/>
      <c r="D132" s="308"/>
      <c r="E132" s="308"/>
      <c r="F132" s="308">
        <f t="shared" si="4"/>
        <v>0</v>
      </c>
      <c r="G132" s="309"/>
    </row>
    <row r="133" spans="2:33" ht="69.95" customHeight="1">
      <c r="B133" s="82" t="s">
        <v>548</v>
      </c>
      <c r="C133" s="81" t="s">
        <v>406</v>
      </c>
      <c r="D133" s="56">
        <v>320</v>
      </c>
      <c r="E133" s="56">
        <v>320</v>
      </c>
      <c r="F133" s="81" t="str">
        <f t="shared" si="4"/>
        <v>5CA</v>
      </c>
      <c r="G133" s="79"/>
    </row>
    <row r="134" spans="2:33" ht="69.95" customHeight="1">
      <c r="B134" s="82" t="s">
        <v>182</v>
      </c>
      <c r="C134" s="81" t="s">
        <v>183</v>
      </c>
      <c r="D134" s="56">
        <v>420</v>
      </c>
      <c r="E134" s="56">
        <v>420</v>
      </c>
      <c r="F134" s="81" t="str">
        <f t="shared" si="4"/>
        <v>5DS</v>
      </c>
      <c r="G134" s="79"/>
    </row>
    <row r="135" spans="2:33" ht="69.95" customHeight="1">
      <c r="B135" s="82" t="s">
        <v>557</v>
      </c>
      <c r="C135" s="81" t="s">
        <v>408</v>
      </c>
      <c r="D135" s="56">
        <v>320</v>
      </c>
      <c r="E135" s="56">
        <v>320</v>
      </c>
      <c r="F135" s="81" t="str">
        <f t="shared" si="4"/>
        <v>5CF</v>
      </c>
      <c r="G135" s="79"/>
    </row>
    <row r="136" spans="2:33" ht="69.95" customHeight="1">
      <c r="B136" s="82" t="s">
        <v>547</v>
      </c>
      <c r="C136" s="81" t="s">
        <v>409</v>
      </c>
      <c r="D136" s="56">
        <v>0</v>
      </c>
      <c r="E136" s="56">
        <v>0</v>
      </c>
      <c r="F136" s="81" t="str">
        <f t="shared" si="4"/>
        <v>5CG</v>
      </c>
      <c r="G136" s="79"/>
    </row>
    <row r="137" spans="2:33" ht="69.95" customHeight="1">
      <c r="B137" s="82" t="s">
        <v>411</v>
      </c>
      <c r="C137" s="81" t="s">
        <v>410</v>
      </c>
      <c r="D137" s="56">
        <v>320</v>
      </c>
      <c r="E137" s="56">
        <v>320</v>
      </c>
      <c r="F137" s="81" t="str">
        <f t="shared" si="4"/>
        <v>5DL</v>
      </c>
      <c r="G137" s="79"/>
    </row>
    <row r="138" spans="2:33" ht="69.95" customHeight="1">
      <c r="B138" s="82" t="s">
        <v>486</v>
      </c>
      <c r="C138" s="81" t="s">
        <v>412</v>
      </c>
      <c r="D138" s="56">
        <v>420</v>
      </c>
      <c r="E138" s="56">
        <v>420</v>
      </c>
      <c r="F138" s="81" t="str">
        <f t="shared" si="4"/>
        <v>5DN</v>
      </c>
      <c r="G138" s="79"/>
    </row>
    <row r="139" spans="2:33" ht="69.95" customHeight="1">
      <c r="B139" s="82" t="s">
        <v>487</v>
      </c>
      <c r="C139" s="81" t="s">
        <v>189</v>
      </c>
      <c r="D139" s="56">
        <v>420</v>
      </c>
      <c r="E139" s="56">
        <v>420</v>
      </c>
      <c r="F139" s="81" t="str">
        <f t="shared" si="4"/>
        <v>5DQ</v>
      </c>
      <c r="G139" s="79"/>
    </row>
    <row r="140" spans="2:33" ht="69.95" customHeight="1">
      <c r="B140" s="82" t="s">
        <v>558</v>
      </c>
      <c r="C140" s="81" t="s">
        <v>190</v>
      </c>
      <c r="D140" s="56">
        <v>420</v>
      </c>
      <c r="E140" s="56">
        <v>420</v>
      </c>
      <c r="F140" s="81" t="str">
        <f t="shared" si="4"/>
        <v>5DR</v>
      </c>
      <c r="G140" s="79"/>
    </row>
    <row r="141" spans="2:33" s="25" customFormat="1" ht="69.95" customHeight="1">
      <c r="B141" s="82" t="s">
        <v>559</v>
      </c>
      <c r="C141" s="81" t="s">
        <v>48</v>
      </c>
      <c r="D141" s="56">
        <v>420</v>
      </c>
      <c r="E141" s="56">
        <v>420</v>
      </c>
      <c r="F141" s="81" t="str">
        <f t="shared" si="4"/>
        <v>5DT</v>
      </c>
      <c r="G141" s="79"/>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row>
    <row r="142" spans="2:33" s="25" customFormat="1" ht="69.95" customHeight="1">
      <c r="B142" s="82" t="s">
        <v>636</v>
      </c>
      <c r="C142" s="147" t="s">
        <v>637</v>
      </c>
      <c r="D142" s="56">
        <v>420</v>
      </c>
      <c r="E142" s="56">
        <v>420</v>
      </c>
      <c r="F142" s="147" t="str">
        <f>C142</f>
        <v>61P</v>
      </c>
      <c r="G142" s="79"/>
      <c r="H142" s="227"/>
      <c r="I142" s="227"/>
      <c r="J142" s="227"/>
      <c r="K142" s="227"/>
      <c r="L142" s="227"/>
      <c r="M142" s="227"/>
      <c r="N142" s="227"/>
      <c r="O142" s="227"/>
      <c r="P142" s="227"/>
      <c r="Q142" s="227"/>
      <c r="R142" s="227"/>
      <c r="S142" s="227"/>
      <c r="T142" s="227"/>
      <c r="U142" s="227"/>
      <c r="V142" s="227"/>
      <c r="W142" s="227"/>
      <c r="X142" s="227"/>
      <c r="Y142" s="227"/>
      <c r="Z142" s="227"/>
      <c r="AA142" s="227"/>
      <c r="AB142" s="227"/>
      <c r="AC142" s="227"/>
      <c r="AD142" s="227"/>
      <c r="AE142" s="227"/>
      <c r="AF142" s="227"/>
    </row>
    <row r="143" spans="2:33" s="25" customFormat="1" ht="69.95" customHeight="1" thickBot="1">
      <c r="B143" s="82" t="s">
        <v>550</v>
      </c>
      <c r="C143" s="147" t="s">
        <v>549</v>
      </c>
      <c r="D143" s="56">
        <v>420</v>
      </c>
      <c r="E143" s="56">
        <v>420</v>
      </c>
      <c r="F143" s="147" t="str">
        <f>C143</f>
        <v>61Q</v>
      </c>
      <c r="G143" s="148"/>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row>
    <row r="144" spans="2:33" ht="31.5" customHeight="1">
      <c r="B144" s="41" t="s">
        <v>440</v>
      </c>
      <c r="C144" s="42"/>
      <c r="D144" s="45"/>
      <c r="E144" s="45"/>
      <c r="F144" s="28"/>
      <c r="G144" s="36"/>
    </row>
    <row r="145" spans="2:7" ht="36" customHeight="1" thickBot="1">
      <c r="B145" s="29" t="s">
        <v>454</v>
      </c>
      <c r="C145" s="30"/>
      <c r="D145" s="31"/>
      <c r="E145" s="31"/>
      <c r="F145" s="37"/>
      <c r="G145" s="38"/>
    </row>
  </sheetData>
  <mergeCells count="12">
    <mergeCell ref="B1:C5"/>
    <mergeCell ref="F1:G5"/>
    <mergeCell ref="B6:C6"/>
    <mergeCell ref="F6:G6"/>
    <mergeCell ref="B7:C7"/>
    <mergeCell ref="F7:G7"/>
    <mergeCell ref="B132:G132"/>
    <mergeCell ref="B84:G84"/>
    <mergeCell ref="B94:G94"/>
    <mergeCell ref="B99:G99"/>
    <mergeCell ref="B112:G112"/>
    <mergeCell ref="B118:G118"/>
  </mergeCells>
  <conditionalFormatting sqref="E133:E141 D123 E100:E111 E113:E117 E119:E131 D85:E85 D56:D58 E63:E64 D66 D79 D83 D65:E65 D78:E78 E66:E73 E79:E80 E41:E48 D63 D47 D32 D25:E25 D11 D13:D20 E9:E24 D22:D24 E76 E82:E83 D62:E62 E87:E92 E143 E95:E97 E34:E39 E61 E51:E59 E26:E32">
    <cfRule type="cellIs" dxfId="149" priority="16" stopIfTrue="1" operator="equal">
      <formula>"?"</formula>
    </cfRule>
  </conditionalFormatting>
  <conditionalFormatting sqref="D81:E81">
    <cfRule type="cellIs" dxfId="148" priority="14" stopIfTrue="1" operator="equal">
      <formula>"?"</formula>
    </cfRule>
  </conditionalFormatting>
  <conditionalFormatting sqref="D40:E40">
    <cfRule type="cellIs" dxfId="147" priority="13" stopIfTrue="1" operator="equal">
      <formula>"?"</formula>
    </cfRule>
  </conditionalFormatting>
  <conditionalFormatting sqref="D86:E86">
    <cfRule type="cellIs" dxfId="146" priority="12" stopIfTrue="1" operator="equal">
      <formula>"?"</formula>
    </cfRule>
  </conditionalFormatting>
  <conditionalFormatting sqref="D6:E6">
    <cfRule type="cellIs" dxfId="145" priority="11" stopIfTrue="1" operator="equal">
      <formula>"?"</formula>
    </cfRule>
  </conditionalFormatting>
  <conditionalFormatting sqref="E142">
    <cfRule type="cellIs" dxfId="144" priority="9" stopIfTrue="1" operator="equal">
      <formula>"?"</formula>
    </cfRule>
  </conditionalFormatting>
  <conditionalFormatting sqref="E33">
    <cfRule type="cellIs" dxfId="143" priority="8" stopIfTrue="1" operator="equal">
      <formula>"?"</formula>
    </cfRule>
  </conditionalFormatting>
  <conditionalFormatting sqref="D33">
    <cfRule type="cellIs" dxfId="142" priority="7" stopIfTrue="1" operator="equal">
      <formula>"?"</formula>
    </cfRule>
  </conditionalFormatting>
  <conditionalFormatting sqref="E60">
    <cfRule type="cellIs" dxfId="141" priority="6" stopIfTrue="1" operator="equal">
      <formula>"?"</formula>
    </cfRule>
  </conditionalFormatting>
  <conditionalFormatting sqref="D60">
    <cfRule type="cellIs" dxfId="140" priority="5" stopIfTrue="1" operator="equal">
      <formula>"?"</formula>
    </cfRule>
  </conditionalFormatting>
  <conditionalFormatting sqref="E77">
    <cfRule type="cellIs" dxfId="139" priority="4" stopIfTrue="1" operator="equal">
      <formula>"?"</formula>
    </cfRule>
  </conditionalFormatting>
  <conditionalFormatting sqref="D77">
    <cfRule type="cellIs" dxfId="138" priority="3" stopIfTrue="1" operator="equal">
      <formula>"?"</formula>
    </cfRule>
  </conditionalFormatting>
  <conditionalFormatting sqref="E98">
    <cfRule type="cellIs" dxfId="137" priority="2" stopIfTrue="1" operator="equal">
      <formula>"?"</formula>
    </cfRule>
  </conditionalFormatting>
  <conditionalFormatting sqref="E93">
    <cfRule type="cellIs" dxfId="136" priority="1" stopIfTrue="1" operator="equal">
      <formula>"?"</formula>
    </cfRule>
  </conditionalFormatting>
  <hyperlinks>
    <hyperlink ref="B7:C7" location="'ΠΕΡΙΛΗΨΗ ΠΡΟΤΕΙΝΟΜΕΝΩΝ ΤΙΜΩΝ'!A1" display="Περίληψη προτεινόμενων τιμών"/>
  </hyperlinks>
  <printOptions horizontalCentered="1"/>
  <pageMargins left="0" right="0" top="0.23622047244094491" bottom="0.31496062992125984" header="0.11811023622047245" footer="0.3"/>
  <pageSetup paperSize="9" scale="14" fitToHeight="2" orientation="portrait" r:id="rId1"/>
  <headerFooter alignWithMargins="0"/>
  <rowBreaks count="1" manualBreakCount="1">
    <brk id="83" min="1"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GJ135"/>
  <sheetViews>
    <sheetView view="pageBreakPreview" topLeftCell="B1" zoomScale="27" zoomScaleNormal="25" zoomScaleSheetLayoutView="27" workbookViewId="0">
      <selection activeCell="F15" sqref="F15"/>
    </sheetView>
  </sheetViews>
  <sheetFormatPr defaultColWidth="28" defaultRowHeight="52.5" customHeight="1"/>
  <cols>
    <col min="1" max="1" width="14.42578125" style="1" hidden="1" customWidth="1"/>
    <col min="2" max="2" width="222.7109375" style="1" customWidth="1"/>
    <col min="3" max="3" width="19.5703125" style="1" customWidth="1"/>
    <col min="4" max="4" width="50.7109375" style="1" customWidth="1"/>
    <col min="5" max="5" width="19.5703125" style="1" customWidth="1"/>
    <col min="6" max="6" width="222.7109375" style="1" customWidth="1"/>
    <col min="7" max="16384" width="28" style="1"/>
  </cols>
  <sheetData>
    <row r="1" spans="2:6" ht="61.5" customHeight="1">
      <c r="B1" s="316" t="s">
        <v>488</v>
      </c>
      <c r="C1" s="317"/>
      <c r="D1" s="63" t="s">
        <v>374</v>
      </c>
      <c r="E1" s="320"/>
      <c r="F1" s="321"/>
    </row>
    <row r="2" spans="2:6" ht="108" customHeight="1">
      <c r="B2" s="318"/>
      <c r="C2" s="319"/>
      <c r="D2" s="60" t="s">
        <v>460</v>
      </c>
      <c r="E2" s="322"/>
      <c r="F2" s="323"/>
    </row>
    <row r="3" spans="2:6" ht="72" customHeight="1">
      <c r="B3" s="318"/>
      <c r="C3" s="319"/>
      <c r="D3" s="60">
        <v>1248</v>
      </c>
      <c r="E3" s="322"/>
      <c r="F3" s="323"/>
    </row>
    <row r="4" spans="2:6" ht="69" customHeight="1">
      <c r="B4" s="318"/>
      <c r="C4" s="319"/>
      <c r="D4" s="60" t="s">
        <v>379</v>
      </c>
      <c r="E4" s="322"/>
      <c r="F4" s="323"/>
    </row>
    <row r="5" spans="2:6" ht="61.5" customHeight="1">
      <c r="B5" s="318"/>
      <c r="C5" s="319"/>
      <c r="D5" s="61" t="s">
        <v>394</v>
      </c>
      <c r="E5" s="322"/>
      <c r="F5" s="323"/>
    </row>
    <row r="6" spans="2:6" ht="69" customHeight="1">
      <c r="B6" s="324" t="s">
        <v>427</v>
      </c>
      <c r="C6" s="325"/>
      <c r="D6" s="47">
        <v>18600</v>
      </c>
      <c r="E6" s="310"/>
      <c r="F6" s="311"/>
    </row>
    <row r="7" spans="2:6" ht="52.5" customHeight="1">
      <c r="B7" s="312" t="s">
        <v>226</v>
      </c>
      <c r="C7" s="313"/>
      <c r="D7" s="48" t="s">
        <v>565</v>
      </c>
      <c r="E7" s="310"/>
      <c r="F7" s="311"/>
    </row>
    <row r="8" spans="2:6" ht="69.95" customHeight="1">
      <c r="B8" s="64" t="s">
        <v>373</v>
      </c>
      <c r="C8" s="49" t="s">
        <v>429</v>
      </c>
      <c r="D8" s="50"/>
      <c r="E8" s="49" t="s">
        <v>429</v>
      </c>
      <c r="F8" s="65" t="s">
        <v>372</v>
      </c>
    </row>
    <row r="9" spans="2:6" ht="69.95" customHeight="1">
      <c r="B9" s="66" t="s">
        <v>77</v>
      </c>
      <c r="C9" s="51"/>
      <c r="D9" s="53" t="s">
        <v>431</v>
      </c>
      <c r="E9" s="54"/>
      <c r="F9" s="78"/>
    </row>
    <row r="10" spans="2:6" ht="69.95" customHeight="1">
      <c r="B10" s="66" t="s">
        <v>78</v>
      </c>
      <c r="C10" s="51"/>
      <c r="D10" s="53" t="s">
        <v>431</v>
      </c>
      <c r="E10" s="54"/>
      <c r="F10" s="79"/>
    </row>
    <row r="11" spans="2:6" ht="69.95" customHeight="1">
      <c r="B11" s="66" t="s">
        <v>75</v>
      </c>
      <c r="C11" s="51"/>
      <c r="D11" s="53" t="s">
        <v>431</v>
      </c>
      <c r="E11" s="54"/>
      <c r="F11" s="79"/>
    </row>
    <row r="12" spans="2:6" ht="69.95" customHeight="1">
      <c r="B12" s="66" t="s">
        <v>464</v>
      </c>
      <c r="C12" s="51"/>
      <c r="D12" s="53" t="s">
        <v>431</v>
      </c>
      <c r="E12" s="54"/>
      <c r="F12" s="79"/>
    </row>
    <row r="13" spans="2:6" ht="69.95" customHeight="1">
      <c r="B13" s="66" t="s">
        <v>63</v>
      </c>
      <c r="C13" s="51"/>
      <c r="D13" s="53" t="s">
        <v>431</v>
      </c>
      <c r="E13" s="54"/>
      <c r="F13" s="79"/>
    </row>
    <row r="14" spans="2:6" ht="69.95" customHeight="1">
      <c r="B14" s="66" t="s">
        <v>64</v>
      </c>
      <c r="C14" s="51"/>
      <c r="D14" s="53" t="s">
        <v>431</v>
      </c>
      <c r="E14" s="54"/>
      <c r="F14" s="79"/>
    </row>
    <row r="15" spans="2:6" ht="69.95" customHeight="1">
      <c r="B15" s="66" t="s">
        <v>65</v>
      </c>
      <c r="C15" s="51"/>
      <c r="D15" s="53" t="s">
        <v>431</v>
      </c>
      <c r="E15" s="54"/>
      <c r="F15" s="79"/>
    </row>
    <row r="16" spans="2:6" ht="69.95" customHeight="1">
      <c r="B16" s="66" t="s">
        <v>66</v>
      </c>
      <c r="C16" s="51"/>
      <c r="D16" s="53" t="s">
        <v>431</v>
      </c>
      <c r="E16" s="54"/>
      <c r="F16" s="79"/>
    </row>
    <row r="17" spans="2:6" ht="69.95" customHeight="1">
      <c r="B17" s="66" t="s">
        <v>359</v>
      </c>
      <c r="C17" s="51"/>
      <c r="D17" s="53" t="s">
        <v>431</v>
      </c>
      <c r="E17" s="54"/>
      <c r="F17" s="79"/>
    </row>
    <row r="18" spans="2:6" ht="69.95" customHeight="1">
      <c r="B18" s="66" t="s">
        <v>67</v>
      </c>
      <c r="C18" s="51" t="s">
        <v>430</v>
      </c>
      <c r="D18" s="53" t="s">
        <v>431</v>
      </c>
      <c r="E18" s="54" t="str">
        <f t="shared" ref="E18:E49" si="0">C18</f>
        <v>008</v>
      </c>
      <c r="F18" s="79"/>
    </row>
    <row r="19" spans="2:6" ht="69.95" customHeight="1">
      <c r="B19" s="66" t="s">
        <v>365</v>
      </c>
      <c r="C19" s="51" t="s">
        <v>433</v>
      </c>
      <c r="D19" s="53" t="s">
        <v>431</v>
      </c>
      <c r="E19" s="54" t="str">
        <f t="shared" si="0"/>
        <v>009</v>
      </c>
      <c r="F19" s="79"/>
    </row>
    <row r="20" spans="2:6" ht="69.95" customHeight="1">
      <c r="B20" s="66" t="s">
        <v>76</v>
      </c>
      <c r="C20" s="51" t="s">
        <v>158</v>
      </c>
      <c r="D20" s="56">
        <v>55</v>
      </c>
      <c r="E20" s="54" t="str">
        <f t="shared" si="0"/>
        <v>018</v>
      </c>
      <c r="F20" s="79"/>
    </row>
    <row r="21" spans="2:6" ht="69.95" customHeight="1">
      <c r="B21" s="66" t="s">
        <v>69</v>
      </c>
      <c r="C21" s="51" t="s">
        <v>285</v>
      </c>
      <c r="D21" s="53" t="s">
        <v>431</v>
      </c>
      <c r="E21" s="54" t="str">
        <f t="shared" si="0"/>
        <v>028</v>
      </c>
      <c r="F21" s="79"/>
    </row>
    <row r="22" spans="2:6" ht="69.95" customHeight="1">
      <c r="B22" s="66" t="s">
        <v>73</v>
      </c>
      <c r="C22" s="51" t="s">
        <v>435</v>
      </c>
      <c r="D22" s="53" t="s">
        <v>431</v>
      </c>
      <c r="E22" s="54" t="str">
        <f t="shared" si="0"/>
        <v>041</v>
      </c>
      <c r="F22" s="79"/>
    </row>
    <row r="23" spans="2:6" ht="69.95" customHeight="1">
      <c r="B23" s="66" t="s">
        <v>180</v>
      </c>
      <c r="C23" s="59" t="s">
        <v>179</v>
      </c>
      <c r="D23" s="53" t="s">
        <v>431</v>
      </c>
      <c r="E23" s="54" t="str">
        <f t="shared" si="0"/>
        <v>052</v>
      </c>
      <c r="F23" s="79"/>
    </row>
    <row r="24" spans="2:6" ht="69.95" customHeight="1">
      <c r="B24" s="66" t="s">
        <v>506</v>
      </c>
      <c r="C24" s="51" t="s">
        <v>507</v>
      </c>
      <c r="D24" s="56">
        <v>30</v>
      </c>
      <c r="E24" s="54" t="str">
        <f t="shared" si="0"/>
        <v>064</v>
      </c>
      <c r="F24" s="79"/>
    </row>
    <row r="25" spans="2:6" ht="69.95" customHeight="1">
      <c r="B25" s="66" t="s">
        <v>145</v>
      </c>
      <c r="C25" s="51" t="s">
        <v>504</v>
      </c>
      <c r="D25" s="56">
        <v>165</v>
      </c>
      <c r="E25" s="54" t="str">
        <f t="shared" si="0"/>
        <v>070</v>
      </c>
      <c r="F25" s="79"/>
    </row>
    <row r="26" spans="2:6" ht="69.95" customHeight="1">
      <c r="B26" s="66" t="s">
        <v>436</v>
      </c>
      <c r="C26" s="51" t="s">
        <v>437</v>
      </c>
      <c r="D26" s="56">
        <v>215</v>
      </c>
      <c r="E26" s="54" t="str">
        <f t="shared" si="0"/>
        <v>097</v>
      </c>
      <c r="F26" s="73" t="s">
        <v>530</v>
      </c>
    </row>
    <row r="27" spans="2:6" ht="69.95" customHeight="1">
      <c r="B27" s="66" t="s">
        <v>245</v>
      </c>
      <c r="C27" s="51">
        <v>102</v>
      </c>
      <c r="D27" s="56">
        <v>165</v>
      </c>
      <c r="E27" s="54">
        <f t="shared" si="0"/>
        <v>102</v>
      </c>
      <c r="F27" s="79"/>
    </row>
    <row r="28" spans="2:6" ht="69.95" customHeight="1">
      <c r="B28" s="66" t="s">
        <v>146</v>
      </c>
      <c r="C28" s="51">
        <v>132</v>
      </c>
      <c r="D28" s="56">
        <v>135</v>
      </c>
      <c r="E28" s="54">
        <f t="shared" si="0"/>
        <v>132</v>
      </c>
      <c r="F28" s="79"/>
    </row>
    <row r="29" spans="2:6" ht="69.95" customHeight="1">
      <c r="B29" s="66" t="s">
        <v>282</v>
      </c>
      <c r="C29" s="51">
        <v>140</v>
      </c>
      <c r="D29" s="53" t="s">
        <v>431</v>
      </c>
      <c r="E29" s="54">
        <f t="shared" si="0"/>
        <v>140</v>
      </c>
      <c r="F29" s="79"/>
    </row>
    <row r="30" spans="2:6" ht="69.95" customHeight="1">
      <c r="B30" s="66" t="s">
        <v>62</v>
      </c>
      <c r="C30" s="51">
        <v>150</v>
      </c>
      <c r="D30" s="53" t="s">
        <v>431</v>
      </c>
      <c r="E30" s="54">
        <f t="shared" si="0"/>
        <v>150</v>
      </c>
      <c r="F30" s="79"/>
    </row>
    <row r="31" spans="2:6" s="235" customFormat="1" ht="69.95" customHeight="1">
      <c r="B31" s="239" t="s">
        <v>656</v>
      </c>
      <c r="C31" s="51">
        <v>180</v>
      </c>
      <c r="D31" s="58">
        <v>2000</v>
      </c>
      <c r="E31" s="54">
        <f t="shared" si="0"/>
        <v>180</v>
      </c>
      <c r="F31" s="240" t="s">
        <v>657</v>
      </c>
    </row>
    <row r="32" spans="2:6" ht="69.95" customHeight="1">
      <c r="B32" s="66" t="s">
        <v>438</v>
      </c>
      <c r="C32" s="51">
        <v>211</v>
      </c>
      <c r="D32" s="56">
        <v>1140</v>
      </c>
      <c r="E32" s="54">
        <f t="shared" si="0"/>
        <v>211</v>
      </c>
      <c r="F32" s="73" t="s">
        <v>545</v>
      </c>
    </row>
    <row r="33" spans="2:6" ht="69.95" customHeight="1">
      <c r="B33" s="66" t="s">
        <v>147</v>
      </c>
      <c r="C33" s="51">
        <v>213</v>
      </c>
      <c r="D33" s="56">
        <v>315</v>
      </c>
      <c r="E33" s="54">
        <f t="shared" si="0"/>
        <v>213</v>
      </c>
      <c r="F33" s="73" t="s">
        <v>389</v>
      </c>
    </row>
    <row r="34" spans="2:6" ht="75" customHeight="1">
      <c r="B34" s="66" t="s">
        <v>439</v>
      </c>
      <c r="C34" s="51">
        <v>230</v>
      </c>
      <c r="D34" s="56">
        <v>735</v>
      </c>
      <c r="E34" s="54">
        <f t="shared" si="0"/>
        <v>230</v>
      </c>
      <c r="F34" s="75" t="s">
        <v>534</v>
      </c>
    </row>
    <row r="35" spans="2:6" ht="86.25" customHeight="1">
      <c r="B35" s="66" t="s">
        <v>420</v>
      </c>
      <c r="C35" s="51">
        <v>245</v>
      </c>
      <c r="D35" s="53" t="s">
        <v>431</v>
      </c>
      <c r="E35" s="54">
        <f t="shared" si="0"/>
        <v>245</v>
      </c>
      <c r="F35" s="75" t="s">
        <v>257</v>
      </c>
    </row>
    <row r="36" spans="2:6" ht="69.95" customHeight="1">
      <c r="B36" s="66" t="s">
        <v>248</v>
      </c>
      <c r="C36" s="51">
        <v>321</v>
      </c>
      <c r="D36" s="53" t="s">
        <v>431</v>
      </c>
      <c r="E36" s="54">
        <f t="shared" si="0"/>
        <v>321</v>
      </c>
      <c r="F36" s="79"/>
    </row>
    <row r="37" spans="2:6" ht="69.95" customHeight="1">
      <c r="B37" s="66" t="s">
        <v>516</v>
      </c>
      <c r="C37" s="51">
        <v>365</v>
      </c>
      <c r="D37" s="56">
        <v>360</v>
      </c>
      <c r="E37" s="54">
        <f t="shared" si="0"/>
        <v>365</v>
      </c>
      <c r="F37" s="79" t="s">
        <v>573</v>
      </c>
    </row>
    <row r="38" spans="2:6" ht="69.95" customHeight="1">
      <c r="B38" s="66" t="s">
        <v>53</v>
      </c>
      <c r="C38" s="51">
        <v>392</v>
      </c>
      <c r="D38" s="53" t="s">
        <v>431</v>
      </c>
      <c r="E38" s="54">
        <f t="shared" si="0"/>
        <v>392</v>
      </c>
      <c r="F38" s="73"/>
    </row>
    <row r="39" spans="2:6" ht="69.95" customHeight="1">
      <c r="B39" s="66" t="s">
        <v>396</v>
      </c>
      <c r="C39" s="51">
        <v>396</v>
      </c>
      <c r="D39" s="56">
        <v>70</v>
      </c>
      <c r="E39" s="54">
        <f t="shared" si="0"/>
        <v>396</v>
      </c>
      <c r="F39" s="79"/>
    </row>
    <row r="40" spans="2:6" ht="69.95" customHeight="1">
      <c r="B40" s="66" t="s">
        <v>556</v>
      </c>
      <c r="C40" s="51">
        <v>400</v>
      </c>
      <c r="D40" s="56">
        <v>885</v>
      </c>
      <c r="E40" s="54">
        <f t="shared" si="0"/>
        <v>400</v>
      </c>
      <c r="F40" s="73" t="s">
        <v>545</v>
      </c>
    </row>
    <row r="41" spans="2:6" ht="69.95" customHeight="1">
      <c r="B41" s="66" t="s">
        <v>176</v>
      </c>
      <c r="C41" s="51">
        <v>409</v>
      </c>
      <c r="D41" s="56">
        <v>165</v>
      </c>
      <c r="E41" s="54">
        <f t="shared" si="0"/>
        <v>409</v>
      </c>
      <c r="F41" s="75" t="s">
        <v>531</v>
      </c>
    </row>
    <row r="42" spans="2:6" s="226" customFormat="1" ht="69.95" customHeight="1">
      <c r="B42" s="66" t="s">
        <v>467</v>
      </c>
      <c r="C42" s="51">
        <v>416</v>
      </c>
      <c r="D42" s="56">
        <v>215</v>
      </c>
      <c r="E42" s="54">
        <f t="shared" si="0"/>
        <v>416</v>
      </c>
      <c r="F42" s="79"/>
    </row>
    <row r="43" spans="2:6" ht="69.95" customHeight="1">
      <c r="B43" s="66" t="s">
        <v>397</v>
      </c>
      <c r="C43" s="51">
        <v>441</v>
      </c>
      <c r="D43" s="56">
        <v>215</v>
      </c>
      <c r="E43" s="54">
        <f t="shared" si="0"/>
        <v>441</v>
      </c>
      <c r="F43" s="79"/>
    </row>
    <row r="44" spans="2:6" ht="69.95" customHeight="1">
      <c r="B44" s="66" t="s">
        <v>153</v>
      </c>
      <c r="C44" s="51">
        <v>452</v>
      </c>
      <c r="D44" s="56">
        <v>215</v>
      </c>
      <c r="E44" s="54">
        <f t="shared" si="0"/>
        <v>452</v>
      </c>
      <c r="F44" s="73" t="s">
        <v>545</v>
      </c>
    </row>
    <row r="45" spans="2:6" ht="69.95" customHeight="1">
      <c r="B45" s="66" t="s">
        <v>71</v>
      </c>
      <c r="C45" s="51" t="s">
        <v>508</v>
      </c>
      <c r="D45" s="53" t="s">
        <v>431</v>
      </c>
      <c r="E45" s="54" t="str">
        <f t="shared" si="0"/>
        <v>41A</v>
      </c>
      <c r="F45" s="79"/>
    </row>
    <row r="46" spans="2:6" ht="69.95" customHeight="1">
      <c r="B46" s="66" t="s">
        <v>79</v>
      </c>
      <c r="C46" s="51" t="s">
        <v>80</v>
      </c>
      <c r="D46" s="53" t="s">
        <v>431</v>
      </c>
      <c r="E46" s="54" t="str">
        <f t="shared" si="0"/>
        <v>4BJ</v>
      </c>
      <c r="F46" s="79"/>
    </row>
    <row r="47" spans="2:6" ht="69.95" customHeight="1">
      <c r="B47" s="66" t="s">
        <v>150</v>
      </c>
      <c r="C47" s="51" t="s">
        <v>509</v>
      </c>
      <c r="D47" s="56">
        <v>115</v>
      </c>
      <c r="E47" s="54" t="str">
        <f t="shared" si="0"/>
        <v>4CS</v>
      </c>
      <c r="F47" s="73"/>
    </row>
    <row r="48" spans="2:6" ht="92.25" customHeight="1">
      <c r="B48" s="82" t="s">
        <v>177</v>
      </c>
      <c r="C48" s="51" t="s">
        <v>151</v>
      </c>
      <c r="D48" s="56">
        <v>835</v>
      </c>
      <c r="E48" s="54" t="str">
        <f t="shared" si="0"/>
        <v>4CU</v>
      </c>
      <c r="F48" s="75" t="s">
        <v>390</v>
      </c>
    </row>
    <row r="49" spans="1:32" ht="69.95" customHeight="1">
      <c r="B49" s="66" t="s">
        <v>386</v>
      </c>
      <c r="C49" s="51" t="s">
        <v>426</v>
      </c>
      <c r="D49" s="56">
        <v>0</v>
      </c>
      <c r="E49" s="54" t="str">
        <f t="shared" si="0"/>
        <v>4FU</v>
      </c>
      <c r="F49" s="73" t="s">
        <v>567</v>
      </c>
    </row>
    <row r="50" spans="1:32" ht="69.95" customHeight="1">
      <c r="B50" s="66" t="s">
        <v>55</v>
      </c>
      <c r="C50" s="51" t="s">
        <v>46</v>
      </c>
      <c r="D50" s="56">
        <v>115</v>
      </c>
      <c r="E50" s="54" t="str">
        <f t="shared" ref="E50:E76" si="1">C50</f>
        <v>4GF</v>
      </c>
      <c r="F50" s="73" t="s">
        <v>530</v>
      </c>
    </row>
    <row r="51" spans="1:32" ht="69.95" customHeight="1">
      <c r="B51" s="66" t="s">
        <v>152</v>
      </c>
      <c r="C51" s="51" t="s">
        <v>419</v>
      </c>
      <c r="D51" s="56">
        <v>215</v>
      </c>
      <c r="E51" s="54" t="str">
        <f t="shared" si="1"/>
        <v>4SU</v>
      </c>
      <c r="F51" s="79"/>
    </row>
    <row r="52" spans="1:32" s="20" customFormat="1" ht="69.95" customHeight="1">
      <c r="A52" s="114"/>
      <c r="B52" s="66" t="s">
        <v>523</v>
      </c>
      <c r="C52" s="51" t="s">
        <v>522</v>
      </c>
      <c r="D52" s="56">
        <v>60</v>
      </c>
      <c r="E52" s="54" t="str">
        <f t="shared" si="1"/>
        <v>4YV</v>
      </c>
      <c r="F52" s="79"/>
      <c r="G52" s="1"/>
      <c r="H52" s="1"/>
      <c r="I52" s="1"/>
      <c r="J52" s="1"/>
      <c r="K52" s="1"/>
      <c r="L52" s="1"/>
      <c r="M52" s="1"/>
      <c r="N52" s="1"/>
      <c r="O52" s="1"/>
      <c r="P52" s="1"/>
      <c r="Q52" s="1"/>
      <c r="R52" s="1"/>
      <c r="S52" s="1"/>
      <c r="T52" s="1"/>
      <c r="U52" s="1"/>
      <c r="V52" s="1"/>
      <c r="W52" s="1"/>
      <c r="X52" s="1"/>
      <c r="Y52" s="1"/>
      <c r="Z52" s="1"/>
      <c r="AA52" s="1"/>
      <c r="AB52" s="1"/>
      <c r="AC52" s="1"/>
      <c r="AD52" s="1"/>
      <c r="AE52" s="1"/>
      <c r="AF52" s="1"/>
    </row>
    <row r="53" spans="1:32" ht="69.95" customHeight="1">
      <c r="B53" s="66" t="s">
        <v>361</v>
      </c>
      <c r="C53" s="51">
        <v>500</v>
      </c>
      <c r="D53" s="53" t="s">
        <v>431</v>
      </c>
      <c r="E53" s="54">
        <f t="shared" si="1"/>
        <v>500</v>
      </c>
      <c r="F53" s="79"/>
    </row>
    <row r="54" spans="1:32" ht="69.95" customHeight="1">
      <c r="B54" s="66" t="s">
        <v>362</v>
      </c>
      <c r="C54" s="51">
        <v>502</v>
      </c>
      <c r="D54" s="53" t="s">
        <v>431</v>
      </c>
      <c r="E54" s="54">
        <f t="shared" si="1"/>
        <v>502</v>
      </c>
      <c r="F54" s="79"/>
    </row>
    <row r="55" spans="1:32" ht="69.95" customHeight="1">
      <c r="B55" s="66" t="s">
        <v>363</v>
      </c>
      <c r="C55" s="51">
        <v>505</v>
      </c>
      <c r="D55" s="53" t="s">
        <v>431</v>
      </c>
      <c r="E55" s="54">
        <f t="shared" si="1"/>
        <v>505</v>
      </c>
      <c r="F55" s="79"/>
    </row>
    <row r="56" spans="1:32" ht="69.95" customHeight="1">
      <c r="B56" s="66" t="s">
        <v>387</v>
      </c>
      <c r="C56" s="51">
        <v>508</v>
      </c>
      <c r="D56" s="56">
        <v>315</v>
      </c>
      <c r="E56" s="54">
        <f t="shared" si="1"/>
        <v>508</v>
      </c>
      <c r="F56" s="73" t="s">
        <v>392</v>
      </c>
    </row>
    <row r="57" spans="1:32" s="235" customFormat="1" ht="96" customHeight="1">
      <c r="B57" s="241" t="s">
        <v>570</v>
      </c>
      <c r="C57" s="55" t="s">
        <v>658</v>
      </c>
      <c r="D57" s="58">
        <v>0</v>
      </c>
      <c r="E57" s="54" t="str">
        <f t="shared" si="1"/>
        <v>52J</v>
      </c>
      <c r="F57" s="240" t="s">
        <v>657</v>
      </c>
    </row>
    <row r="58" spans="1:32" s="20" customFormat="1" ht="69.95" customHeight="1">
      <c r="A58" s="114"/>
      <c r="B58" s="66" t="s">
        <v>517</v>
      </c>
      <c r="C58" s="51" t="s">
        <v>514</v>
      </c>
      <c r="D58" s="56">
        <v>155</v>
      </c>
      <c r="E58" s="54" t="str">
        <f t="shared" si="1"/>
        <v>52Y</v>
      </c>
      <c r="F58" s="79"/>
      <c r="G58" s="1"/>
      <c r="H58" s="1"/>
      <c r="I58" s="1"/>
      <c r="J58" s="1"/>
      <c r="K58" s="1"/>
      <c r="L58" s="1"/>
      <c r="M58" s="1"/>
      <c r="N58" s="1"/>
      <c r="O58" s="1"/>
      <c r="P58" s="1"/>
      <c r="Q58" s="1"/>
      <c r="R58" s="1"/>
      <c r="S58" s="1"/>
      <c r="T58" s="1"/>
      <c r="U58" s="1"/>
      <c r="V58" s="1"/>
      <c r="W58" s="1"/>
      <c r="X58" s="1"/>
      <c r="Y58" s="1"/>
      <c r="Z58" s="1"/>
      <c r="AA58" s="1"/>
      <c r="AB58" s="1"/>
      <c r="AC58" s="1"/>
      <c r="AD58" s="1"/>
      <c r="AE58" s="1"/>
      <c r="AF58" s="1"/>
    </row>
    <row r="59" spans="1:32" ht="69.95" customHeight="1">
      <c r="B59" s="66" t="s">
        <v>68</v>
      </c>
      <c r="C59" s="51" t="s">
        <v>484</v>
      </c>
      <c r="D59" s="53" t="s">
        <v>431</v>
      </c>
      <c r="E59" s="54" t="str">
        <f t="shared" si="1"/>
        <v>5DD</v>
      </c>
      <c r="F59" s="73"/>
    </row>
    <row r="60" spans="1:32" ht="69.95" customHeight="1">
      <c r="B60" s="66" t="s">
        <v>161</v>
      </c>
      <c r="C60" s="51" t="s">
        <v>322</v>
      </c>
      <c r="D60" s="53" t="s">
        <v>431</v>
      </c>
      <c r="E60" s="54" t="str">
        <f t="shared" si="1"/>
        <v>5DE</v>
      </c>
    </row>
    <row r="61" spans="1:32" s="20" customFormat="1" ht="69.95" customHeight="1">
      <c r="A61" s="114"/>
      <c r="B61" s="77" t="s">
        <v>451</v>
      </c>
      <c r="C61" s="51" t="s">
        <v>510</v>
      </c>
      <c r="D61" s="56">
        <v>165</v>
      </c>
      <c r="E61" s="54" t="str">
        <f t="shared" si="1"/>
        <v>5JW</v>
      </c>
      <c r="F61" s="73" t="s">
        <v>391</v>
      </c>
      <c r="G61" s="1"/>
      <c r="H61" s="1"/>
      <c r="I61" s="1"/>
      <c r="J61" s="1"/>
      <c r="K61" s="1"/>
      <c r="L61" s="1"/>
      <c r="M61" s="1"/>
      <c r="N61" s="1"/>
      <c r="O61" s="1"/>
      <c r="P61" s="1"/>
      <c r="Q61" s="1"/>
      <c r="R61" s="1"/>
      <c r="S61" s="1"/>
      <c r="T61" s="1"/>
      <c r="U61" s="1"/>
      <c r="V61" s="1"/>
      <c r="W61" s="1"/>
      <c r="X61" s="1"/>
      <c r="Y61" s="1"/>
      <c r="Z61" s="1"/>
      <c r="AA61" s="1"/>
      <c r="AB61" s="1"/>
      <c r="AC61" s="1"/>
      <c r="AD61" s="1"/>
      <c r="AE61" s="1"/>
      <c r="AF61" s="1"/>
    </row>
    <row r="62" spans="1:32" s="114" customFormat="1" ht="69.95" customHeight="1">
      <c r="B62" s="77" t="s">
        <v>539</v>
      </c>
      <c r="C62" s="51" t="s">
        <v>538</v>
      </c>
      <c r="D62" s="53" t="s">
        <v>431</v>
      </c>
      <c r="E62" s="54" t="str">
        <f t="shared" si="1"/>
        <v>5ZG</v>
      </c>
      <c r="F62" s="73"/>
      <c r="G62" s="1"/>
      <c r="H62" s="1"/>
      <c r="I62" s="1"/>
      <c r="J62" s="1"/>
      <c r="K62" s="1"/>
      <c r="L62" s="1"/>
      <c r="M62" s="1"/>
      <c r="N62" s="1"/>
      <c r="O62" s="1"/>
      <c r="P62" s="1"/>
      <c r="Q62" s="1"/>
      <c r="R62" s="1"/>
      <c r="S62" s="1"/>
      <c r="T62" s="1"/>
      <c r="U62" s="1"/>
      <c r="V62" s="1"/>
      <c r="W62" s="1"/>
      <c r="X62" s="1"/>
      <c r="Y62" s="1"/>
      <c r="Z62" s="1"/>
      <c r="AA62" s="1"/>
      <c r="AB62" s="1"/>
      <c r="AC62" s="1"/>
      <c r="AD62" s="1"/>
      <c r="AE62" s="1"/>
      <c r="AF62" s="1"/>
    </row>
    <row r="63" spans="1:32" ht="69.95" customHeight="1">
      <c r="B63" s="66" t="s">
        <v>364</v>
      </c>
      <c r="C63" s="51">
        <v>614</v>
      </c>
      <c r="D63" s="53" t="s">
        <v>431</v>
      </c>
      <c r="E63" s="54">
        <f t="shared" si="1"/>
        <v>614</v>
      </c>
      <c r="F63" s="79"/>
    </row>
    <row r="64" spans="1:32" s="20" customFormat="1" ht="69.95" customHeight="1">
      <c r="A64" s="114"/>
      <c r="B64" s="66" t="s">
        <v>54</v>
      </c>
      <c r="C64" s="51" t="s">
        <v>603</v>
      </c>
      <c r="D64" s="56">
        <v>265</v>
      </c>
      <c r="E64" s="54" t="str">
        <f t="shared" si="1"/>
        <v>60K</v>
      </c>
      <c r="F64" s="79"/>
      <c r="G64" s="1"/>
      <c r="H64" s="1"/>
      <c r="I64" s="1"/>
      <c r="J64" s="1"/>
      <c r="K64" s="1"/>
      <c r="L64" s="1"/>
      <c r="M64" s="1"/>
      <c r="N64" s="1"/>
      <c r="O64" s="1"/>
      <c r="P64" s="1"/>
      <c r="Q64" s="1"/>
      <c r="R64" s="1"/>
      <c r="S64" s="1"/>
      <c r="T64" s="1"/>
      <c r="U64" s="1"/>
      <c r="V64" s="1"/>
      <c r="W64" s="1"/>
      <c r="X64" s="1"/>
      <c r="Y64" s="1"/>
      <c r="Z64" s="1"/>
      <c r="AA64" s="1"/>
      <c r="AB64" s="1"/>
      <c r="AC64" s="1"/>
      <c r="AD64" s="1"/>
      <c r="AE64" s="1"/>
      <c r="AF64" s="1"/>
    </row>
    <row r="65" spans="1:192" ht="95.25" customHeight="1">
      <c r="B65" s="82" t="s">
        <v>519</v>
      </c>
      <c r="C65" s="51" t="s">
        <v>2</v>
      </c>
      <c r="D65" s="56">
        <v>315</v>
      </c>
      <c r="E65" s="54" t="str">
        <f t="shared" si="1"/>
        <v>65W</v>
      </c>
      <c r="F65" s="75" t="s">
        <v>258</v>
      </c>
    </row>
    <row r="66" spans="1:192" s="35" customFormat="1" ht="69.95" customHeight="1">
      <c r="A66" s="115"/>
      <c r="B66" s="66" t="s">
        <v>246</v>
      </c>
      <c r="C66" s="51" t="s">
        <v>51</v>
      </c>
      <c r="D66" s="56">
        <v>55</v>
      </c>
      <c r="E66" s="54" t="str">
        <f t="shared" si="1"/>
        <v>68R</v>
      </c>
      <c r="F66" s="73" t="s">
        <v>568</v>
      </c>
      <c r="G66" s="1"/>
      <c r="H66" s="1"/>
      <c r="I66" s="1"/>
      <c r="J66" s="1"/>
      <c r="K66" s="1"/>
      <c r="L66" s="1"/>
      <c r="M66" s="1"/>
      <c r="N66" s="1"/>
      <c r="O66" s="1"/>
      <c r="P66" s="1"/>
      <c r="Q66" s="1"/>
      <c r="R66" s="1"/>
      <c r="S66" s="1"/>
      <c r="T66" s="1"/>
      <c r="U66" s="1"/>
      <c r="V66" s="1"/>
      <c r="W66" s="1"/>
      <c r="X66" s="1"/>
      <c r="Y66" s="1"/>
      <c r="Z66" s="1"/>
      <c r="AA66" s="1"/>
      <c r="AB66" s="1"/>
      <c r="AC66" s="1"/>
      <c r="AD66" s="1"/>
      <c r="AE66" s="1"/>
      <c r="AF66" s="1"/>
    </row>
    <row r="67" spans="1:192" ht="69.95" customHeight="1">
      <c r="B67" s="66" t="s">
        <v>247</v>
      </c>
      <c r="C67" s="51">
        <v>709</v>
      </c>
      <c r="D67" s="56">
        <v>55</v>
      </c>
      <c r="E67" s="54">
        <f t="shared" si="1"/>
        <v>709</v>
      </c>
      <c r="F67" s="73" t="s">
        <v>260</v>
      </c>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c r="CA67" s="24"/>
      <c r="CB67" s="24"/>
      <c r="CC67" s="24"/>
      <c r="CD67" s="24"/>
      <c r="CE67" s="24"/>
      <c r="CF67" s="24"/>
      <c r="CG67" s="24"/>
      <c r="CH67" s="24"/>
      <c r="CI67" s="24"/>
      <c r="CJ67" s="24"/>
      <c r="CK67" s="24"/>
      <c r="CL67" s="24"/>
      <c r="CM67" s="24"/>
      <c r="CN67" s="24"/>
      <c r="CO67" s="24"/>
      <c r="CP67" s="24"/>
      <c r="CQ67" s="24"/>
      <c r="CR67" s="24"/>
      <c r="CS67" s="24"/>
      <c r="CT67" s="24"/>
      <c r="CU67" s="24"/>
      <c r="CV67" s="24"/>
      <c r="CW67" s="24"/>
      <c r="CX67" s="24"/>
      <c r="CY67" s="24"/>
      <c r="CZ67" s="24"/>
      <c r="DA67" s="24"/>
      <c r="DB67" s="24"/>
      <c r="DC67" s="24"/>
      <c r="DD67" s="24"/>
      <c r="DE67" s="24"/>
      <c r="DF67" s="24"/>
      <c r="DG67" s="24"/>
      <c r="DH67" s="24"/>
      <c r="DI67" s="24"/>
      <c r="DJ67" s="24"/>
      <c r="DK67" s="24"/>
      <c r="DL67" s="24"/>
      <c r="DM67" s="24"/>
      <c r="DN67" s="24"/>
      <c r="DO67" s="24"/>
      <c r="DP67" s="24"/>
      <c r="DQ67" s="24"/>
      <c r="DR67" s="24"/>
      <c r="DS67" s="24"/>
      <c r="DT67" s="24"/>
      <c r="DU67" s="24"/>
      <c r="DV67" s="24"/>
      <c r="DW67" s="24"/>
      <c r="DX67" s="24"/>
      <c r="DY67" s="24"/>
      <c r="DZ67" s="24"/>
      <c r="EA67" s="24"/>
      <c r="EB67" s="24"/>
      <c r="EC67" s="24"/>
      <c r="ED67" s="24"/>
      <c r="EE67" s="24"/>
      <c r="EF67" s="24"/>
      <c r="EG67" s="24"/>
      <c r="EH67" s="24"/>
      <c r="EI67" s="24"/>
      <c r="EJ67" s="24"/>
      <c r="EK67" s="24"/>
      <c r="EL67" s="24"/>
      <c r="EM67" s="24"/>
      <c r="EN67" s="24"/>
      <c r="EO67" s="24"/>
      <c r="EP67" s="24"/>
      <c r="EQ67" s="24"/>
      <c r="ER67" s="24"/>
      <c r="ES67" s="24"/>
      <c r="ET67" s="24"/>
      <c r="EU67" s="24"/>
      <c r="EV67" s="24"/>
      <c r="EW67" s="24"/>
      <c r="EX67" s="24"/>
      <c r="EY67" s="24"/>
      <c r="EZ67" s="24"/>
      <c r="FA67" s="24"/>
      <c r="FB67" s="24"/>
      <c r="FC67" s="24"/>
      <c r="FD67" s="24"/>
      <c r="FE67" s="24"/>
      <c r="FF67" s="24"/>
      <c r="FG67" s="24"/>
      <c r="FH67" s="24"/>
      <c r="FI67" s="24"/>
      <c r="FJ67" s="24"/>
      <c r="FK67" s="24"/>
      <c r="FL67" s="24"/>
      <c r="FM67" s="24"/>
      <c r="FN67" s="24"/>
      <c r="FO67" s="24"/>
      <c r="FP67" s="24"/>
      <c r="FQ67" s="24"/>
      <c r="FR67" s="24"/>
      <c r="FS67" s="24"/>
      <c r="FT67" s="24"/>
      <c r="FU67" s="24"/>
      <c r="FV67" s="24"/>
      <c r="FW67" s="24"/>
      <c r="FX67" s="24"/>
      <c r="FY67" s="24"/>
      <c r="FZ67" s="24"/>
      <c r="GA67" s="24"/>
      <c r="GB67" s="24"/>
      <c r="GC67" s="24"/>
      <c r="GD67" s="24"/>
      <c r="GE67" s="24"/>
      <c r="GF67" s="24"/>
      <c r="GG67" s="24"/>
      <c r="GH67" s="24"/>
      <c r="GI67" s="24"/>
    </row>
    <row r="68" spans="1:192" ht="69.95" customHeight="1">
      <c r="B68" s="66" t="s">
        <v>72</v>
      </c>
      <c r="C68" s="51">
        <v>710</v>
      </c>
      <c r="D68" s="53" t="s">
        <v>431</v>
      </c>
      <c r="E68" s="54">
        <f t="shared" si="1"/>
        <v>710</v>
      </c>
      <c r="F68" s="73" t="s">
        <v>569</v>
      </c>
    </row>
    <row r="69" spans="1:192" ht="69.95" customHeight="1">
      <c r="B69" s="66" t="s">
        <v>155</v>
      </c>
      <c r="C69" s="51">
        <v>717</v>
      </c>
      <c r="D69" s="56">
        <v>115</v>
      </c>
      <c r="E69" s="54">
        <f t="shared" si="1"/>
        <v>717</v>
      </c>
      <c r="F69" s="79"/>
    </row>
    <row r="70" spans="1:192" ht="86.25" customHeight="1">
      <c r="B70" s="82" t="s">
        <v>156</v>
      </c>
      <c r="C70" s="51">
        <v>718</v>
      </c>
      <c r="D70" s="56">
        <v>620</v>
      </c>
      <c r="E70" s="54">
        <f t="shared" si="1"/>
        <v>718</v>
      </c>
      <c r="F70" s="75" t="s">
        <v>393</v>
      </c>
    </row>
    <row r="71" spans="1:192" s="235" customFormat="1" ht="85.9" customHeight="1">
      <c r="B71" s="82" t="s">
        <v>659</v>
      </c>
      <c r="C71" s="55">
        <v>727</v>
      </c>
      <c r="D71" s="58">
        <v>500</v>
      </c>
      <c r="E71" s="54">
        <f t="shared" si="1"/>
        <v>727</v>
      </c>
      <c r="F71" s="242" t="s">
        <v>660</v>
      </c>
    </row>
    <row r="72" spans="1:192" ht="69.95" customHeight="1">
      <c r="B72" s="66" t="s">
        <v>57</v>
      </c>
      <c r="C72" s="51">
        <v>803</v>
      </c>
      <c r="D72" s="53" t="s">
        <v>431</v>
      </c>
      <c r="E72" s="54">
        <f t="shared" si="1"/>
        <v>803</v>
      </c>
      <c r="F72" s="79"/>
    </row>
    <row r="73" spans="1:192" ht="69.95" customHeight="1">
      <c r="B73" s="66" t="s">
        <v>398</v>
      </c>
      <c r="C73" s="51">
        <v>823</v>
      </c>
      <c r="D73" s="56">
        <v>65</v>
      </c>
      <c r="E73" s="54">
        <f t="shared" si="1"/>
        <v>823</v>
      </c>
      <c r="F73" s="79"/>
    </row>
    <row r="74" spans="1:192" ht="69.95" customHeight="1">
      <c r="B74" s="66" t="s">
        <v>157</v>
      </c>
      <c r="C74" s="51">
        <v>923</v>
      </c>
      <c r="D74" s="56">
        <v>265</v>
      </c>
      <c r="E74" s="54">
        <f t="shared" si="1"/>
        <v>923</v>
      </c>
      <c r="F74" s="79"/>
    </row>
    <row r="75" spans="1:192" ht="69.95" customHeight="1">
      <c r="B75" s="66" t="s">
        <v>360</v>
      </c>
      <c r="C75" s="51">
        <v>947</v>
      </c>
      <c r="D75" s="53" t="s">
        <v>431</v>
      </c>
      <c r="E75" s="54">
        <f t="shared" si="1"/>
        <v>947</v>
      </c>
      <c r="F75" s="79"/>
    </row>
    <row r="76" spans="1:192" ht="69.95" customHeight="1">
      <c r="B76" s="66" t="s">
        <v>385</v>
      </c>
      <c r="C76" s="51">
        <v>989</v>
      </c>
      <c r="D76" s="53" t="s">
        <v>431</v>
      </c>
      <c r="E76" s="54">
        <f t="shared" si="1"/>
        <v>989</v>
      </c>
      <c r="F76" s="79"/>
    </row>
    <row r="77" spans="1:192" ht="69.95" customHeight="1">
      <c r="B77" s="307" t="s">
        <v>381</v>
      </c>
      <c r="C77" s="308"/>
      <c r="D77" s="308"/>
      <c r="E77" s="308"/>
      <c r="F77" s="309"/>
    </row>
    <row r="78" spans="1:192" ht="69.95" customHeight="1">
      <c r="B78" s="66" t="s">
        <v>367</v>
      </c>
      <c r="C78" s="51">
        <v>108</v>
      </c>
      <c r="D78" s="53" t="s">
        <v>431</v>
      </c>
      <c r="E78" s="54">
        <f>C78</f>
        <v>108</v>
      </c>
      <c r="F78" s="79"/>
    </row>
    <row r="79" spans="1:192" ht="69.95" customHeight="1">
      <c r="B79" s="66" t="s">
        <v>368</v>
      </c>
      <c r="C79" s="51" t="s">
        <v>611</v>
      </c>
      <c r="D79" s="56">
        <v>0</v>
      </c>
      <c r="E79" s="54" t="str">
        <f>C79</f>
        <v>4WQ</v>
      </c>
      <c r="F79" s="79"/>
    </row>
    <row r="80" spans="1:192" s="257" customFormat="1" ht="69.95" customHeight="1">
      <c r="B80" s="66" t="s">
        <v>709</v>
      </c>
      <c r="C80" s="51" t="s">
        <v>708</v>
      </c>
      <c r="D80" s="56" t="s">
        <v>432</v>
      </c>
      <c r="E80" s="54" t="s">
        <v>708</v>
      </c>
      <c r="F80" s="78"/>
      <c r="G80" s="24"/>
      <c r="H80"/>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24"/>
      <c r="CS80" s="24"/>
      <c r="CT80" s="24"/>
      <c r="CU80" s="24"/>
      <c r="CV80" s="24"/>
      <c r="CW80" s="24"/>
      <c r="CX80" s="24"/>
      <c r="CY80" s="24"/>
      <c r="CZ80" s="24"/>
      <c r="DA80" s="24"/>
      <c r="DB80" s="24"/>
      <c r="DC80" s="24"/>
      <c r="DD80" s="24"/>
      <c r="DE80" s="24"/>
      <c r="DF80" s="24"/>
      <c r="DG80" s="24"/>
      <c r="DH80" s="24"/>
      <c r="DI80" s="24"/>
      <c r="DJ80" s="24"/>
      <c r="DK80" s="24"/>
      <c r="DL80" s="24"/>
      <c r="DM80" s="24"/>
      <c r="DN80" s="24"/>
      <c r="DO80" s="24"/>
      <c r="DP80" s="24"/>
      <c r="DQ80" s="24"/>
      <c r="DR80" s="24"/>
      <c r="DS80" s="24"/>
      <c r="DT80" s="24"/>
      <c r="DU80" s="24"/>
      <c r="DV80" s="24"/>
      <c r="DW80" s="24"/>
      <c r="DX80" s="24"/>
      <c r="DY80" s="24"/>
      <c r="DZ80" s="24"/>
      <c r="EA80" s="24"/>
      <c r="EB80" s="24"/>
      <c r="EC80" s="24"/>
      <c r="ED80" s="24"/>
      <c r="EE80" s="24"/>
      <c r="EF80" s="24"/>
      <c r="EG80" s="24"/>
      <c r="EH80" s="24"/>
      <c r="EI80" s="24"/>
      <c r="EJ80" s="24"/>
      <c r="EK80" s="24"/>
      <c r="EL80" s="24"/>
      <c r="EM80" s="24"/>
      <c r="EN80" s="24"/>
      <c r="EO80" s="24"/>
      <c r="EP80" s="24"/>
      <c r="EQ80" s="24"/>
      <c r="ER80" s="24"/>
      <c r="ES80" s="24"/>
      <c r="ET80" s="24"/>
      <c r="EU80" s="24"/>
      <c r="EV80" s="24"/>
      <c r="EW80" s="24"/>
      <c r="EX80" s="24"/>
      <c r="EY80" s="24"/>
      <c r="EZ80" s="24"/>
      <c r="FA80" s="24"/>
      <c r="FB80" s="24"/>
      <c r="FC80" s="24"/>
      <c r="FD80" s="24"/>
      <c r="FE80" s="24"/>
      <c r="FF80" s="24"/>
      <c r="FG80" s="24"/>
      <c r="FH80" s="24"/>
      <c r="FI80" s="24"/>
      <c r="FJ80" s="24"/>
      <c r="FK80" s="24"/>
      <c r="FL80" s="24"/>
      <c r="FM80" s="24"/>
      <c r="FN80" s="24"/>
      <c r="FO80" s="24"/>
      <c r="FP80" s="24"/>
      <c r="FQ80" s="24"/>
      <c r="FR80" s="24"/>
      <c r="FS80" s="24"/>
      <c r="FT80" s="24"/>
      <c r="FU80" s="24"/>
      <c r="FV80" s="24"/>
      <c r="FW80" s="24"/>
      <c r="FX80" s="24"/>
      <c r="FY80" s="24"/>
      <c r="FZ80" s="24"/>
      <c r="GA80" s="24"/>
      <c r="GB80" s="24"/>
      <c r="GC80" s="24"/>
      <c r="GD80" s="24"/>
      <c r="GE80" s="24"/>
      <c r="GF80" s="24"/>
      <c r="GG80" s="24"/>
      <c r="GH80" s="24"/>
      <c r="GI80" s="24"/>
      <c r="GJ80" s="24"/>
    </row>
    <row r="81" spans="2:192" ht="69.95" customHeight="1">
      <c r="B81" s="66" t="s">
        <v>369</v>
      </c>
      <c r="C81" s="51">
        <v>431</v>
      </c>
      <c r="D81" s="56">
        <v>620</v>
      </c>
      <c r="E81" s="54">
        <f>C81</f>
        <v>431</v>
      </c>
      <c r="F81" s="79"/>
    </row>
    <row r="82" spans="2:192" ht="69.95" customHeight="1">
      <c r="B82" s="66" t="s">
        <v>370</v>
      </c>
      <c r="C82" s="51">
        <v>432</v>
      </c>
      <c r="D82" s="56">
        <v>620</v>
      </c>
      <c r="E82" s="54">
        <f>C82</f>
        <v>432</v>
      </c>
      <c r="F82" s="79"/>
    </row>
    <row r="83" spans="2:192" ht="69.95" customHeight="1">
      <c r="B83" s="66" t="s">
        <v>371</v>
      </c>
      <c r="C83" s="51">
        <v>439</v>
      </c>
      <c r="D83" s="56">
        <v>935</v>
      </c>
      <c r="E83" s="54">
        <f>C83</f>
        <v>439</v>
      </c>
      <c r="F83" s="79"/>
    </row>
    <row r="84" spans="2:192" s="238" customFormat="1" ht="69.95" customHeight="1">
      <c r="B84" s="66" t="s">
        <v>166</v>
      </c>
      <c r="C84" s="51" t="s">
        <v>571</v>
      </c>
      <c r="D84" s="56">
        <v>935</v>
      </c>
      <c r="E84" s="54" t="str">
        <f>C84</f>
        <v>4AY</v>
      </c>
      <c r="F84" s="146" t="s">
        <v>660</v>
      </c>
    </row>
    <row r="85" spans="2:192" ht="69.95" customHeight="1">
      <c r="B85" s="307" t="s">
        <v>382</v>
      </c>
      <c r="C85" s="308"/>
      <c r="D85" s="308"/>
      <c r="E85" s="308"/>
      <c r="F85" s="309"/>
    </row>
    <row r="86" spans="2:192" ht="108.75" customHeight="1">
      <c r="B86" s="129" t="s">
        <v>442</v>
      </c>
      <c r="C86" s="81" t="s">
        <v>383</v>
      </c>
      <c r="D86" s="56">
        <v>935</v>
      </c>
      <c r="E86" s="81" t="s">
        <v>383</v>
      </c>
      <c r="F86" s="79" t="s">
        <v>716</v>
      </c>
    </row>
    <row r="87" spans="2:192" ht="94.5" customHeight="1">
      <c r="B87" s="129" t="s">
        <v>450</v>
      </c>
      <c r="C87" s="51" t="s">
        <v>415</v>
      </c>
      <c r="D87" s="56">
        <v>265</v>
      </c>
      <c r="E87" s="54" t="str">
        <f t="shared" ref="E87:E118" si="2">C87</f>
        <v>5C5</v>
      </c>
      <c r="F87" s="79"/>
    </row>
    <row r="88" spans="2:192" ht="120" customHeight="1">
      <c r="B88" s="129" t="s">
        <v>543</v>
      </c>
      <c r="C88" s="51" t="s">
        <v>70</v>
      </c>
      <c r="D88" s="56">
        <v>470</v>
      </c>
      <c r="E88" s="54" t="str">
        <f t="shared" si="2"/>
        <v>6LY</v>
      </c>
      <c r="F88" s="79" t="s">
        <v>566</v>
      </c>
    </row>
    <row r="89" spans="2:192" s="235" customFormat="1" ht="174.6" customHeight="1">
      <c r="B89" s="243" t="s">
        <v>666</v>
      </c>
      <c r="C89" s="55" t="s">
        <v>655</v>
      </c>
      <c r="D89" s="56">
        <v>500</v>
      </c>
      <c r="E89" s="54" t="str">
        <f t="shared" si="2"/>
        <v>6Z4</v>
      </c>
      <c r="F89" s="146" t="s">
        <v>667</v>
      </c>
    </row>
    <row r="90" spans="2:192" ht="69.95" customHeight="1">
      <c r="B90" s="307" t="s">
        <v>355</v>
      </c>
      <c r="C90" s="308"/>
      <c r="D90" s="308"/>
      <c r="E90" s="308">
        <f t="shared" si="2"/>
        <v>0</v>
      </c>
      <c r="F90" s="309"/>
    </row>
    <row r="91" spans="2:192" ht="69.95" customHeight="1">
      <c r="B91" s="82" t="s">
        <v>241</v>
      </c>
      <c r="C91" s="81" t="s">
        <v>95</v>
      </c>
      <c r="D91" s="56">
        <v>215</v>
      </c>
      <c r="E91" s="81" t="str">
        <f t="shared" si="2"/>
        <v>4AU</v>
      </c>
      <c r="F91" s="79"/>
    </row>
    <row r="92" spans="2:192" ht="69.95" customHeight="1">
      <c r="B92" s="82" t="s">
        <v>239</v>
      </c>
      <c r="C92" s="81" t="s">
        <v>96</v>
      </c>
      <c r="D92" s="56">
        <v>215</v>
      </c>
      <c r="E92" s="81" t="str">
        <f t="shared" si="2"/>
        <v>4ML</v>
      </c>
      <c r="F92" s="79"/>
    </row>
    <row r="93" spans="2:192" ht="69.95" customHeight="1">
      <c r="B93" s="82" t="s">
        <v>240</v>
      </c>
      <c r="C93" s="81" t="s">
        <v>97</v>
      </c>
      <c r="D93" s="56">
        <v>215</v>
      </c>
      <c r="E93" s="81" t="str">
        <f t="shared" si="2"/>
        <v>4AQ</v>
      </c>
      <c r="F93" s="79"/>
    </row>
    <row r="94" spans="2:192" s="257" customFormat="1" ht="69.95" customHeight="1">
      <c r="B94" s="82" t="s">
        <v>711</v>
      </c>
      <c r="C94" s="81" t="s">
        <v>710</v>
      </c>
      <c r="D94" s="56" t="s">
        <v>432</v>
      </c>
      <c r="E94" s="81" t="str">
        <f t="shared" si="2"/>
        <v>5D0</v>
      </c>
      <c r="F94" s="79"/>
      <c r="G94" s="24"/>
      <c r="H9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c r="CA94" s="24"/>
      <c r="CB94" s="24"/>
      <c r="CC94" s="24"/>
      <c r="CD94" s="24"/>
      <c r="CE94" s="24"/>
      <c r="CF94" s="24"/>
      <c r="CG94" s="24"/>
      <c r="CH94" s="24"/>
      <c r="CI94" s="24"/>
      <c r="CJ94" s="24"/>
      <c r="CK94" s="24"/>
      <c r="CL94" s="24"/>
      <c r="CM94" s="24"/>
      <c r="CN94" s="24"/>
      <c r="CO94" s="24"/>
      <c r="CP94" s="24"/>
      <c r="CQ94" s="24"/>
      <c r="CR94" s="24"/>
      <c r="CS94" s="24"/>
      <c r="CT94" s="24"/>
      <c r="CU94" s="24"/>
      <c r="CV94" s="24"/>
      <c r="CW94" s="24"/>
      <c r="CX94" s="24"/>
      <c r="CY94" s="24"/>
      <c r="CZ94" s="24"/>
      <c r="DA94" s="24"/>
      <c r="DB94" s="24"/>
      <c r="DC94" s="24"/>
      <c r="DD94" s="24"/>
      <c r="DE94" s="24"/>
      <c r="DF94" s="24"/>
      <c r="DG94" s="24"/>
      <c r="DH94" s="24"/>
      <c r="DI94" s="24"/>
      <c r="DJ94" s="24"/>
      <c r="DK94" s="24"/>
      <c r="DL94" s="24"/>
      <c r="DM94" s="24"/>
      <c r="DN94" s="24"/>
      <c r="DO94" s="24"/>
      <c r="DP94" s="24"/>
      <c r="DQ94" s="24"/>
      <c r="DR94" s="24"/>
      <c r="DS94" s="24"/>
      <c r="DT94" s="24"/>
      <c r="DU94" s="24"/>
      <c r="DV94" s="24"/>
      <c r="DW94" s="24"/>
      <c r="DX94" s="24"/>
      <c r="DY94" s="24"/>
      <c r="DZ94" s="24"/>
      <c r="EA94" s="24"/>
      <c r="EB94" s="24"/>
      <c r="EC94" s="24"/>
      <c r="ED94" s="24"/>
      <c r="EE94" s="24"/>
      <c r="EF94" s="24"/>
      <c r="EG94" s="24"/>
      <c r="EH94" s="24"/>
      <c r="EI94" s="24"/>
      <c r="EJ94" s="24"/>
      <c r="EK94" s="24"/>
      <c r="EL94" s="24"/>
      <c r="EM94" s="24"/>
      <c r="EN94" s="24"/>
      <c r="EO94" s="24"/>
      <c r="EP94" s="24"/>
      <c r="EQ94" s="24"/>
      <c r="ER94" s="24"/>
      <c r="ES94" s="24"/>
      <c r="ET94" s="24"/>
      <c r="EU94" s="24"/>
      <c r="EV94" s="24"/>
      <c r="EW94" s="24"/>
      <c r="EX94" s="24"/>
      <c r="EY94" s="24"/>
      <c r="EZ94" s="24"/>
      <c r="FA94" s="24"/>
      <c r="FB94" s="24"/>
      <c r="FC94" s="24"/>
      <c r="FD94" s="24"/>
      <c r="FE94" s="24"/>
      <c r="FF94" s="24"/>
      <c r="FG94" s="24"/>
      <c r="FH94" s="24"/>
      <c r="FI94" s="24"/>
      <c r="FJ94" s="24"/>
      <c r="FK94" s="24"/>
      <c r="FL94" s="24"/>
      <c r="FM94" s="24"/>
      <c r="FN94" s="24"/>
      <c r="FO94" s="24"/>
      <c r="FP94" s="24"/>
      <c r="FQ94" s="24"/>
      <c r="FR94" s="24"/>
      <c r="FS94" s="24"/>
      <c r="FT94" s="24"/>
      <c r="FU94" s="24"/>
      <c r="FV94" s="24"/>
      <c r="FW94" s="24"/>
      <c r="FX94" s="24"/>
      <c r="FY94" s="24"/>
      <c r="FZ94" s="24"/>
      <c r="GA94" s="24"/>
      <c r="GB94" s="24"/>
      <c r="GC94" s="24"/>
      <c r="GD94" s="24"/>
      <c r="GE94" s="24"/>
      <c r="GF94" s="24"/>
      <c r="GG94" s="24"/>
      <c r="GH94" s="24"/>
      <c r="GI94" s="24"/>
      <c r="GJ94" s="24"/>
    </row>
    <row r="95" spans="2:192" ht="69.95" customHeight="1">
      <c r="B95" s="82" t="s">
        <v>84</v>
      </c>
      <c r="C95" s="81" t="s">
        <v>83</v>
      </c>
      <c r="D95" s="56">
        <v>295</v>
      </c>
      <c r="E95" s="81" t="str">
        <f t="shared" si="2"/>
        <v>5HA</v>
      </c>
      <c r="F95" s="79"/>
    </row>
    <row r="96" spans="2:192" ht="69.95" customHeight="1">
      <c r="B96" s="82" t="s">
        <v>85</v>
      </c>
      <c r="C96" s="81" t="s">
        <v>604</v>
      </c>
      <c r="D96" s="56">
        <v>295</v>
      </c>
      <c r="E96" s="81" t="str">
        <f t="shared" si="2"/>
        <v>5HB</v>
      </c>
      <c r="F96" s="79"/>
    </row>
    <row r="97" spans="1:32" ht="69.95" customHeight="1">
      <c r="B97" s="82" t="s">
        <v>86</v>
      </c>
      <c r="C97" s="81" t="s">
        <v>605</v>
      </c>
      <c r="D97" s="56">
        <v>295</v>
      </c>
      <c r="E97" s="81" t="str">
        <f t="shared" si="2"/>
        <v>5HF</v>
      </c>
      <c r="F97" s="79"/>
    </row>
    <row r="98" spans="1:32" ht="69.95" customHeight="1">
      <c r="B98" s="82" t="s">
        <v>88</v>
      </c>
      <c r="C98" s="81" t="s">
        <v>606</v>
      </c>
      <c r="D98" s="56">
        <v>295</v>
      </c>
      <c r="E98" s="81" t="str">
        <f t="shared" si="2"/>
        <v>5HC</v>
      </c>
      <c r="F98" s="79"/>
    </row>
    <row r="99" spans="1:32" ht="69.95" customHeight="1">
      <c r="B99" s="82" t="s">
        <v>89</v>
      </c>
      <c r="C99" s="81" t="s">
        <v>87</v>
      </c>
      <c r="D99" s="56">
        <v>295</v>
      </c>
      <c r="E99" s="81" t="str">
        <f t="shared" si="2"/>
        <v>5HD</v>
      </c>
      <c r="F99" s="79"/>
    </row>
    <row r="100" spans="1:32" ht="69.95" customHeight="1">
      <c r="B100" s="82" t="s">
        <v>90</v>
      </c>
      <c r="C100" s="81" t="s">
        <v>607</v>
      </c>
      <c r="D100" s="56">
        <v>295</v>
      </c>
      <c r="E100" s="81" t="str">
        <f t="shared" si="2"/>
        <v>5HE</v>
      </c>
      <c r="F100" s="79"/>
    </row>
    <row r="101" spans="1:32" ht="69.95" customHeight="1">
      <c r="B101" s="82" t="s">
        <v>92</v>
      </c>
      <c r="C101" s="81" t="s">
        <v>608</v>
      </c>
      <c r="D101" s="56">
        <v>295</v>
      </c>
      <c r="E101" s="81" t="str">
        <f t="shared" si="2"/>
        <v>5H5</v>
      </c>
      <c r="F101" s="79"/>
    </row>
    <row r="102" spans="1:32" ht="69.95" customHeight="1">
      <c r="B102" s="82" t="s">
        <v>93</v>
      </c>
      <c r="C102" s="81" t="s">
        <v>91</v>
      </c>
      <c r="D102" s="56">
        <v>295</v>
      </c>
      <c r="E102" s="81" t="str">
        <f t="shared" si="2"/>
        <v>5H6</v>
      </c>
      <c r="F102" s="79"/>
    </row>
    <row r="103" spans="1:32" ht="69.95" customHeight="1">
      <c r="B103" s="82" t="s">
        <v>94</v>
      </c>
      <c r="C103" s="81" t="s">
        <v>609</v>
      </c>
      <c r="D103" s="56">
        <v>295</v>
      </c>
      <c r="E103" s="81" t="str">
        <f t="shared" si="2"/>
        <v>5H7</v>
      </c>
      <c r="F103" s="79"/>
    </row>
    <row r="104" spans="1:32" ht="69.95" customHeight="1">
      <c r="B104" s="307" t="s">
        <v>356</v>
      </c>
      <c r="C104" s="308"/>
      <c r="D104" s="308"/>
      <c r="E104" s="308">
        <f t="shared" si="2"/>
        <v>0</v>
      </c>
      <c r="F104" s="309"/>
    </row>
    <row r="105" spans="1:32" s="35" customFormat="1" ht="69.95" customHeight="1">
      <c r="A105" s="115"/>
      <c r="B105" s="82" t="s">
        <v>50</v>
      </c>
      <c r="C105" s="81" t="s">
        <v>49</v>
      </c>
      <c r="D105" s="56">
        <v>0</v>
      </c>
      <c r="E105" s="81" t="str">
        <f t="shared" si="2"/>
        <v>5C6</v>
      </c>
      <c r="F105" s="79"/>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row>
    <row r="106" spans="1:32" s="20" customFormat="1" ht="69.95" customHeight="1">
      <c r="A106" s="114"/>
      <c r="B106" s="82" t="s">
        <v>99</v>
      </c>
      <c r="C106" s="81" t="s">
        <v>400</v>
      </c>
      <c r="D106" s="56">
        <v>60</v>
      </c>
      <c r="E106" s="81" t="str">
        <f t="shared" si="2"/>
        <v>5J8</v>
      </c>
      <c r="F106" s="79"/>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row>
    <row r="107" spans="1:32" s="20" customFormat="1" ht="69.95" customHeight="1">
      <c r="A107" s="114"/>
      <c r="B107" s="82" t="s">
        <v>100</v>
      </c>
      <c r="C107" s="81" t="s">
        <v>401</v>
      </c>
      <c r="D107" s="56">
        <v>60</v>
      </c>
      <c r="E107" s="81" t="str">
        <f t="shared" si="2"/>
        <v>5J9</v>
      </c>
      <c r="F107" s="79"/>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row>
    <row r="108" spans="1:32" ht="69.95" customHeight="1">
      <c r="B108" s="82" t="s">
        <v>242</v>
      </c>
      <c r="C108" s="81" t="s">
        <v>515</v>
      </c>
      <c r="D108" s="56">
        <v>60</v>
      </c>
      <c r="E108" s="81" t="str">
        <f t="shared" si="2"/>
        <v>4RR</v>
      </c>
      <c r="F108" s="79"/>
    </row>
    <row r="109" spans="1:32" ht="69.95" customHeight="1">
      <c r="B109" s="82" t="s">
        <v>244</v>
      </c>
      <c r="C109" s="81" t="s">
        <v>399</v>
      </c>
      <c r="D109" s="56">
        <v>60</v>
      </c>
      <c r="E109" s="81" t="str">
        <f t="shared" si="2"/>
        <v>4YD</v>
      </c>
      <c r="F109" s="79"/>
    </row>
    <row r="110" spans="1:32" ht="69.95" customHeight="1">
      <c r="B110" s="307" t="s">
        <v>358</v>
      </c>
      <c r="C110" s="308"/>
      <c r="D110" s="308"/>
      <c r="E110" s="308">
        <f t="shared" si="2"/>
        <v>0</v>
      </c>
      <c r="F110" s="309"/>
    </row>
    <row r="111" spans="1:32" ht="69.95" customHeight="1">
      <c r="B111" s="82" t="s">
        <v>490</v>
      </c>
      <c r="C111" s="81" t="s">
        <v>402</v>
      </c>
      <c r="D111" s="56">
        <v>0</v>
      </c>
      <c r="E111" s="81" t="str">
        <f t="shared" si="2"/>
        <v>5DA</v>
      </c>
      <c r="F111" s="79"/>
    </row>
    <row r="112" spans="1:32" ht="69.95" customHeight="1">
      <c r="B112" s="82" t="s">
        <v>404</v>
      </c>
      <c r="C112" s="81" t="s">
        <v>82</v>
      </c>
      <c r="D112" s="53" t="s">
        <v>431</v>
      </c>
      <c r="E112" s="81" t="str">
        <f t="shared" si="2"/>
        <v>5DB</v>
      </c>
      <c r="F112" s="79"/>
    </row>
    <row r="113" spans="2:32" ht="69.95" customHeight="1">
      <c r="B113" s="82" t="s">
        <v>405</v>
      </c>
      <c r="C113" s="81" t="s">
        <v>403</v>
      </c>
      <c r="D113" s="56">
        <v>100</v>
      </c>
      <c r="E113" s="81" t="str">
        <f t="shared" si="2"/>
        <v>5DC</v>
      </c>
      <c r="F113" s="79"/>
    </row>
    <row r="114" spans="2:32" ht="69.95" customHeight="1">
      <c r="B114" s="82" t="s">
        <v>513</v>
      </c>
      <c r="C114" s="81" t="s">
        <v>81</v>
      </c>
      <c r="D114" s="56">
        <v>0</v>
      </c>
      <c r="E114" s="81" t="str">
        <f t="shared" si="2"/>
        <v>5D9</v>
      </c>
      <c r="F114" s="79"/>
    </row>
    <row r="115" spans="2:32" s="24" customFormat="1" ht="69.95" customHeight="1">
      <c r="B115" s="82" t="s">
        <v>560</v>
      </c>
      <c r="C115" s="81" t="s">
        <v>191</v>
      </c>
      <c r="D115" s="56">
        <v>100</v>
      </c>
      <c r="E115" s="81" t="str">
        <f t="shared" si="2"/>
        <v>5IF</v>
      </c>
      <c r="F115" s="79"/>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row>
    <row r="116" spans="2:32" s="24" customFormat="1" ht="69.95" customHeight="1">
      <c r="B116" s="82" t="s">
        <v>551</v>
      </c>
      <c r="C116" s="81" t="s">
        <v>192</v>
      </c>
      <c r="D116" s="56">
        <v>100</v>
      </c>
      <c r="E116" s="81" t="str">
        <f t="shared" si="2"/>
        <v>5IG</v>
      </c>
      <c r="F116" s="79"/>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row>
    <row r="117" spans="2:32" s="24" customFormat="1" ht="69.95" customHeight="1">
      <c r="B117" s="82" t="s">
        <v>552</v>
      </c>
      <c r="C117" s="81" t="s">
        <v>193</v>
      </c>
      <c r="D117" s="56">
        <v>100</v>
      </c>
      <c r="E117" s="81" t="str">
        <f t="shared" si="2"/>
        <v>5IK</v>
      </c>
      <c r="F117" s="79"/>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row>
    <row r="118" spans="2:32" s="24" customFormat="1" ht="69.95" customHeight="1">
      <c r="B118" s="82" t="s">
        <v>553</v>
      </c>
      <c r="C118" s="81" t="s">
        <v>194</v>
      </c>
      <c r="D118" s="56">
        <v>100</v>
      </c>
      <c r="E118" s="81" t="str">
        <f t="shared" si="2"/>
        <v>5IM</v>
      </c>
      <c r="F118" s="79"/>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row>
    <row r="119" spans="2:32" ht="69.95" customHeight="1">
      <c r="B119" s="82" t="s">
        <v>554</v>
      </c>
      <c r="C119" s="81" t="s">
        <v>195</v>
      </c>
      <c r="D119" s="56">
        <v>100</v>
      </c>
      <c r="E119" s="81" t="str">
        <f t="shared" ref="E119:E133" si="3">C119</f>
        <v>5IN</v>
      </c>
      <c r="F119" s="79"/>
    </row>
    <row r="120" spans="2:32" ht="69.95" customHeight="1">
      <c r="B120" s="82" t="s">
        <v>562</v>
      </c>
      <c r="C120" s="81" t="s">
        <v>196</v>
      </c>
      <c r="D120" s="56">
        <v>100</v>
      </c>
      <c r="E120" s="81" t="str">
        <f t="shared" si="3"/>
        <v>5IP</v>
      </c>
      <c r="F120" s="79"/>
    </row>
    <row r="121" spans="2:32" ht="69.95" customHeight="1">
      <c r="B121" s="82" t="s">
        <v>555</v>
      </c>
      <c r="C121" s="81" t="s">
        <v>197</v>
      </c>
      <c r="D121" s="56">
        <v>100</v>
      </c>
      <c r="E121" s="81" t="str">
        <f t="shared" si="3"/>
        <v>5IR</v>
      </c>
      <c r="F121" s="79"/>
    </row>
    <row r="122" spans="2:32" ht="69.95" customHeight="1">
      <c r="B122" s="307" t="s">
        <v>357</v>
      </c>
      <c r="C122" s="308"/>
      <c r="D122" s="308"/>
      <c r="E122" s="308">
        <f t="shared" si="3"/>
        <v>0</v>
      </c>
      <c r="F122" s="309"/>
    </row>
    <row r="123" spans="2:32" ht="69.95" customHeight="1">
      <c r="B123" s="82" t="s">
        <v>548</v>
      </c>
      <c r="C123" s="81" t="s">
        <v>406</v>
      </c>
      <c r="D123" s="56">
        <v>320</v>
      </c>
      <c r="E123" s="81" t="str">
        <f t="shared" si="3"/>
        <v>5CA</v>
      </c>
      <c r="F123" s="79"/>
    </row>
    <row r="124" spans="2:32" ht="69.95" customHeight="1">
      <c r="B124" s="82" t="s">
        <v>182</v>
      </c>
      <c r="C124" s="81" t="s">
        <v>183</v>
      </c>
      <c r="D124" s="56">
        <v>420</v>
      </c>
      <c r="E124" s="81" t="str">
        <f t="shared" si="3"/>
        <v>5DS</v>
      </c>
      <c r="F124" s="79"/>
    </row>
    <row r="125" spans="2:32" ht="69.95" customHeight="1">
      <c r="B125" s="82" t="s">
        <v>557</v>
      </c>
      <c r="C125" s="81" t="s">
        <v>408</v>
      </c>
      <c r="D125" s="56">
        <v>320</v>
      </c>
      <c r="E125" s="81" t="str">
        <f t="shared" si="3"/>
        <v>5CF</v>
      </c>
      <c r="F125" s="79"/>
    </row>
    <row r="126" spans="2:32" ht="69.95" customHeight="1">
      <c r="B126" s="82" t="s">
        <v>547</v>
      </c>
      <c r="C126" s="81" t="s">
        <v>409</v>
      </c>
      <c r="D126" s="56">
        <v>0</v>
      </c>
      <c r="E126" s="81" t="str">
        <f t="shared" si="3"/>
        <v>5CG</v>
      </c>
      <c r="F126" s="79"/>
    </row>
    <row r="127" spans="2:32" ht="69.95" customHeight="1">
      <c r="B127" s="82" t="s">
        <v>411</v>
      </c>
      <c r="C127" s="81" t="s">
        <v>410</v>
      </c>
      <c r="D127" s="56">
        <v>320</v>
      </c>
      <c r="E127" s="81" t="str">
        <f t="shared" si="3"/>
        <v>5DL</v>
      </c>
      <c r="F127" s="79"/>
    </row>
    <row r="128" spans="2:32" ht="69.95" customHeight="1">
      <c r="B128" s="82" t="s">
        <v>486</v>
      </c>
      <c r="C128" s="81" t="s">
        <v>412</v>
      </c>
      <c r="D128" s="56">
        <v>420</v>
      </c>
      <c r="E128" s="81" t="str">
        <f t="shared" si="3"/>
        <v>5DN</v>
      </c>
      <c r="F128" s="79"/>
    </row>
    <row r="129" spans="2:32" ht="69.95" customHeight="1">
      <c r="B129" s="82" t="s">
        <v>487</v>
      </c>
      <c r="C129" s="81" t="s">
        <v>189</v>
      </c>
      <c r="D129" s="56">
        <v>420</v>
      </c>
      <c r="E129" s="81" t="str">
        <f t="shared" si="3"/>
        <v>5DQ</v>
      </c>
      <c r="F129" s="79"/>
    </row>
    <row r="130" spans="2:32" ht="69.95" customHeight="1">
      <c r="B130" s="82" t="s">
        <v>558</v>
      </c>
      <c r="C130" s="81" t="s">
        <v>190</v>
      </c>
      <c r="D130" s="56">
        <v>420</v>
      </c>
      <c r="E130" s="81" t="str">
        <f t="shared" si="3"/>
        <v>5DR</v>
      </c>
      <c r="F130" s="79"/>
    </row>
    <row r="131" spans="2:32" s="25" customFormat="1" ht="69.95" customHeight="1">
      <c r="B131" s="82" t="s">
        <v>559</v>
      </c>
      <c r="C131" s="81" t="s">
        <v>48</v>
      </c>
      <c r="D131" s="56">
        <v>420</v>
      </c>
      <c r="E131" s="81" t="str">
        <f t="shared" si="3"/>
        <v>5DT</v>
      </c>
      <c r="F131" s="79"/>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row>
    <row r="132" spans="2:32" s="25" customFormat="1" ht="69.95" customHeight="1">
      <c r="B132" s="82" t="s">
        <v>636</v>
      </c>
      <c r="C132" s="147" t="s">
        <v>637</v>
      </c>
      <c r="D132" s="56">
        <v>420</v>
      </c>
      <c r="E132" s="147" t="str">
        <f t="shared" si="3"/>
        <v>61P</v>
      </c>
      <c r="F132" s="148"/>
    </row>
    <row r="133" spans="2:32" s="25" customFormat="1" ht="69.95" customHeight="1" thickBot="1">
      <c r="B133" s="82" t="s">
        <v>550</v>
      </c>
      <c r="C133" s="147" t="s">
        <v>549</v>
      </c>
      <c r="D133" s="56">
        <v>420</v>
      </c>
      <c r="E133" s="147" t="str">
        <f t="shared" si="3"/>
        <v>61Q</v>
      </c>
      <c r="F133" s="148"/>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row>
    <row r="134" spans="2:32" ht="31.5" customHeight="1">
      <c r="B134" s="41" t="s">
        <v>440</v>
      </c>
      <c r="C134" s="42"/>
      <c r="D134" s="45"/>
      <c r="E134" s="28"/>
      <c r="F134" s="36"/>
    </row>
    <row r="135" spans="2:32" ht="36" customHeight="1" thickBot="1">
      <c r="B135" s="29" t="s">
        <v>454</v>
      </c>
      <c r="C135" s="30"/>
      <c r="D135" s="31"/>
      <c r="E135" s="37"/>
      <c r="F135" s="38"/>
    </row>
  </sheetData>
  <mergeCells count="12">
    <mergeCell ref="B1:C5"/>
    <mergeCell ref="E1:F5"/>
    <mergeCell ref="B104:F104"/>
    <mergeCell ref="B110:F110"/>
    <mergeCell ref="B77:F77"/>
    <mergeCell ref="B85:F85"/>
    <mergeCell ref="B90:F90"/>
    <mergeCell ref="E7:F7"/>
    <mergeCell ref="B122:F122"/>
    <mergeCell ref="B6:C6"/>
    <mergeCell ref="B7:C7"/>
    <mergeCell ref="E6:F6"/>
  </mergeCells>
  <phoneticPr fontId="0" type="noConversion"/>
  <conditionalFormatting sqref="D91:D93 D105:D109 D111:D121 D6 D78:D79 D133 D86:D88 D32:D41 D72:D76 D43:D56 D9:D30 D81:D83 D95:D103 D58:D70 D123:D131">
    <cfRule type="cellIs" dxfId="135" priority="25" stopIfTrue="1" operator="equal">
      <formula>"?"</formula>
    </cfRule>
  </conditionalFormatting>
  <conditionalFormatting sqref="D42">
    <cfRule type="cellIs" dxfId="134" priority="24" stopIfTrue="1" operator="equal">
      <formula>"?"</formula>
    </cfRule>
  </conditionalFormatting>
  <conditionalFormatting sqref="D132">
    <cfRule type="cellIs" dxfId="133" priority="23" stopIfTrue="1" operator="equal">
      <formula>"?"</formula>
    </cfRule>
  </conditionalFormatting>
  <conditionalFormatting sqref="D31">
    <cfRule type="cellIs" dxfId="132" priority="22" stopIfTrue="1" operator="equal">
      <formula>"?"</formula>
    </cfRule>
  </conditionalFormatting>
  <conditionalFormatting sqref="D57">
    <cfRule type="cellIs" dxfId="131" priority="21" stopIfTrue="1" operator="equal">
      <formula>"?"</formula>
    </cfRule>
  </conditionalFormatting>
  <conditionalFormatting sqref="D71">
    <cfRule type="cellIs" dxfId="130" priority="20" stopIfTrue="1" operator="equal">
      <formula>"?"</formula>
    </cfRule>
  </conditionalFormatting>
  <conditionalFormatting sqref="D89">
    <cfRule type="cellIs" dxfId="129" priority="19" stopIfTrue="1" operator="equal">
      <formula>"?"</formula>
    </cfRule>
  </conditionalFormatting>
  <conditionalFormatting sqref="D84">
    <cfRule type="cellIs" dxfId="128" priority="18" stopIfTrue="1" operator="equal">
      <formula>"?"</formula>
    </cfRule>
  </conditionalFormatting>
  <hyperlinks>
    <hyperlink ref="B7:C7" location="'ΠΕΡΙΛΗΨΗ ΠΡΟΤΕΙΝΟΜΕΝΩΝ ΤΙΜΩΝ'!A1" display="Περίληψη προτεινόμενων τιμών"/>
  </hyperlinks>
  <printOptions horizontalCentered="1"/>
  <pageMargins left="0" right="0" top="0.23622047244094491" bottom="0.31496062992125984" header="0.11811023622047245" footer="0.3"/>
  <pageSetup paperSize="9" scale="15" fitToHeight="2" orientation="portrait" r:id="rId1"/>
  <headerFooter alignWithMargins="0"/>
  <rowBreaks count="1" manualBreakCount="1">
    <brk id="121" min="1"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workbookViewId="0">
      <selection activeCell="G26" sqref="G26"/>
    </sheetView>
  </sheetViews>
  <sheetFormatPr defaultRowHeight="12.75"/>
  <sheetData>
    <row r="1" spans="1:1">
      <c r="A1" s="260"/>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39</vt:i4>
      </vt:variant>
    </vt:vector>
  </HeadingPairs>
  <TitlesOfParts>
    <vt:vector size="62" baseType="lpstr">
      <vt:lpstr>ΕΚΤΥΠΩΣΗ ΧΑΡΑΚΤΗΡΙΣΤΙΚΩΝ</vt:lpstr>
      <vt:lpstr>ΠΕΡΙΛΗΨΗ ΠΡΟΤΕΙΝΟΜΕΝΩΝ ΤΙΜΩΝ</vt:lpstr>
      <vt:lpstr>MITO s1</vt:lpstr>
      <vt:lpstr>MiTo 0.9 Twinair 85hp</vt:lpstr>
      <vt:lpstr>MiTo 1.4 Multiair 105hp</vt:lpstr>
      <vt:lpstr>MiTo 1.4 Multiair 135hp</vt:lpstr>
      <vt:lpstr>MiTo 1.3 JTDM-2 85hp</vt:lpstr>
      <vt:lpstr>MiTo 1.3 JTDM-2 95hp</vt:lpstr>
      <vt:lpstr>MITO s2</vt:lpstr>
      <vt:lpstr>MiTo 1.4 78hp</vt:lpstr>
      <vt:lpstr>MiTo 0.9 Twinair 105hp</vt:lpstr>
      <vt:lpstr>MiTo 1.4 TB 120hp GPL</vt:lpstr>
      <vt:lpstr>MiTo 1.4 Multiair 170hp</vt:lpstr>
      <vt:lpstr>MiTo 1.3 JTDM-2 85hp s2</vt:lpstr>
      <vt:lpstr>GIULIETTA</vt:lpstr>
      <vt:lpstr>Giulietta 1.4 TB 105hp</vt:lpstr>
      <vt:lpstr>Giulietta 1.4 TB 120hp</vt:lpstr>
      <vt:lpstr>Giulietta 1.4 Multiair 170hp</vt:lpstr>
      <vt:lpstr>Giulietta 1.4 Multiair 170h TCT</vt:lpstr>
      <vt:lpstr>Giulietta 1.75 TBi 235hp QV</vt:lpstr>
      <vt:lpstr>Giulietta 1.6 JTDM-2 105hp</vt:lpstr>
      <vt:lpstr>Giulietta 2.0 JTDM-2 170hp</vt:lpstr>
      <vt:lpstr>Giulietta 2.0 JTDM-2 170hp TCT</vt:lpstr>
      <vt:lpstr>'Giulietta 1.4 Multiair 170h TCT'!Print_Area</vt:lpstr>
      <vt:lpstr>'Giulietta 1.4 Multiair 170hp'!Print_Area</vt:lpstr>
      <vt:lpstr>'Giulietta 1.4 TB 105hp'!Print_Area</vt:lpstr>
      <vt:lpstr>'Giulietta 1.4 TB 120hp'!Print_Area</vt:lpstr>
      <vt:lpstr>'Giulietta 1.6 JTDM-2 105hp'!Print_Area</vt:lpstr>
      <vt:lpstr>'Giulietta 1.75 TBi 235hp QV'!Print_Area</vt:lpstr>
      <vt:lpstr>'Giulietta 2.0 JTDM-2 170hp'!Print_Area</vt:lpstr>
      <vt:lpstr>'Giulietta 2.0 JTDM-2 170hp TCT'!Print_Area</vt:lpstr>
      <vt:lpstr>'MiTo 0.9 Twinair 105hp'!Print_Area</vt:lpstr>
      <vt:lpstr>'MiTo 0.9 Twinair 85hp'!Print_Area</vt:lpstr>
      <vt:lpstr>'MiTo 1.3 JTDM-2 85hp'!Print_Area</vt:lpstr>
      <vt:lpstr>'MiTo 1.3 JTDM-2 85hp s2'!Print_Area</vt:lpstr>
      <vt:lpstr>'MiTo 1.3 JTDM-2 95hp'!Print_Area</vt:lpstr>
      <vt:lpstr>'MiTo 1.4 78hp'!Print_Area</vt:lpstr>
      <vt:lpstr>'MiTo 1.4 Multiair 105hp'!Print_Area</vt:lpstr>
      <vt:lpstr>'MiTo 1.4 Multiair 135hp'!Print_Area</vt:lpstr>
      <vt:lpstr>'MiTo 1.4 Multiair 170hp'!Print_Area</vt:lpstr>
      <vt:lpstr>'MiTo 1.4 TB 120hp GPL'!Print_Area</vt:lpstr>
      <vt:lpstr>'ΕΚΤΥΠΩΣΗ ΧΑΡΑΚΤΗΡΙΣΤΙΚΩΝ'!Print_Area</vt:lpstr>
      <vt:lpstr>'ΠΕΡΙΛΗΨΗ ΠΡΟΤΕΙΝΟΜΕΝΩΝ ΤΙΜΩΝ'!Print_Area</vt:lpstr>
      <vt:lpstr>'Giulietta 1.4 Multiair 170h TCT'!Print_Titles</vt:lpstr>
      <vt:lpstr>'Giulietta 1.4 Multiair 170hp'!Print_Titles</vt:lpstr>
      <vt:lpstr>'Giulietta 1.4 TB 105hp'!Print_Titles</vt:lpstr>
      <vt:lpstr>'Giulietta 1.4 TB 120hp'!Print_Titles</vt:lpstr>
      <vt:lpstr>'Giulietta 1.6 JTDM-2 105hp'!Print_Titles</vt:lpstr>
      <vt:lpstr>'Giulietta 1.75 TBi 235hp QV'!Print_Titles</vt:lpstr>
      <vt:lpstr>'Giulietta 2.0 JTDM-2 170hp'!Print_Titles</vt:lpstr>
      <vt:lpstr>'Giulietta 2.0 JTDM-2 170hp TCT'!Print_Titles</vt:lpstr>
      <vt:lpstr>'MiTo 0.9 Twinair 105hp'!Print_Titles</vt:lpstr>
      <vt:lpstr>'MiTo 0.9 Twinair 85hp'!Print_Titles</vt:lpstr>
      <vt:lpstr>'MiTo 1.3 JTDM-2 85hp'!Print_Titles</vt:lpstr>
      <vt:lpstr>'MiTo 1.3 JTDM-2 85hp s2'!Print_Titles</vt:lpstr>
      <vt:lpstr>'MiTo 1.3 JTDM-2 95hp'!Print_Titles</vt:lpstr>
      <vt:lpstr>'MiTo 1.4 78hp'!Print_Titles</vt:lpstr>
      <vt:lpstr>'MiTo 1.4 Multiair 105hp'!Print_Titles</vt:lpstr>
      <vt:lpstr>'MiTo 1.4 Multiair 135hp'!Print_Titles</vt:lpstr>
      <vt:lpstr>'MiTo 1.4 Multiair 170hp'!Print_Titles</vt:lpstr>
      <vt:lpstr>'MiTo 1.4 TB 120hp GPL'!Print_Titles</vt:lpstr>
      <vt:lpstr>'ΠΕΡΙΛΗΨΗ ΠΡΟΤΕΙΝΟΜΕΝΩΝ ΤΙΜΩΝ'!Print_Titles</vt:lpstr>
    </vt:vector>
  </TitlesOfParts>
  <Company>Fiat Auto Hellas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Νικόλαος Κακαβούλης</dc:creator>
  <cp:lastModifiedBy>CACAVOULIS Nicolaos (FGA)</cp:lastModifiedBy>
  <cp:lastPrinted>2012-02-02T09:12:31Z</cp:lastPrinted>
  <dcterms:created xsi:type="dcterms:W3CDTF">2003-01-28T11:00:48Z</dcterms:created>
  <dcterms:modified xsi:type="dcterms:W3CDTF">2013-06-05T15:26:22Z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ublisher">
    <vt:lpwstr>Nicola Armenakis</vt:lpwstr>
  </property>
</Properties>
</file>